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 activeTab="3"/>
  </bookViews>
  <sheets>
    <sheet name="RAB DEKANAT" sheetId="5" r:id="rId1"/>
    <sheet name="buku kas masuk" sheetId="8" r:id="rId2"/>
    <sheet name="BKK" sheetId="1" r:id="rId3"/>
    <sheet name="rekapitulasi " sheetId="9" r:id="rId4"/>
    <sheet name="Biaya Lain-Lain" sheetId="2" r:id="rId5"/>
    <sheet name="realisasi" sheetId="10" r:id="rId6"/>
  </sheets>
  <calcPr calcId="145621"/>
</workbook>
</file>

<file path=xl/calcChain.xml><?xml version="1.0" encoding="utf-8"?>
<calcChain xmlns="http://schemas.openxmlformats.org/spreadsheetml/2006/main">
  <c r="G188" i="1" l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8" i="1"/>
  <c r="H8" i="9" l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H144" i="9" s="1"/>
  <c r="H145" i="9" s="1"/>
  <c r="H146" i="9" s="1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H157" i="9" s="1"/>
  <c r="H158" i="9" s="1"/>
  <c r="H159" i="9" s="1"/>
  <c r="H160" i="9" s="1"/>
  <c r="H161" i="9" s="1"/>
  <c r="H162" i="9" s="1"/>
  <c r="H163" i="9" s="1"/>
  <c r="H164" i="9" s="1"/>
  <c r="H165" i="9" s="1"/>
  <c r="H166" i="9" s="1"/>
  <c r="H167" i="9" s="1"/>
  <c r="H168" i="9" s="1"/>
  <c r="H169" i="9" s="1"/>
  <c r="H170" i="9" s="1"/>
  <c r="H171" i="9" s="1"/>
  <c r="H172" i="9" s="1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H183" i="9" s="1"/>
  <c r="H184" i="9" s="1"/>
  <c r="H185" i="9" s="1"/>
  <c r="H186" i="9" s="1"/>
  <c r="H187" i="9" s="1"/>
  <c r="H188" i="9" s="1"/>
  <c r="H189" i="9" s="1"/>
  <c r="H190" i="9" s="1"/>
  <c r="H191" i="9" s="1"/>
  <c r="H192" i="9" s="1"/>
  <c r="H193" i="9" s="1"/>
  <c r="H194" i="9" s="1"/>
  <c r="H195" i="9" s="1"/>
  <c r="H196" i="9" s="1"/>
  <c r="H197" i="9" s="1"/>
  <c r="H198" i="9" s="1"/>
  <c r="H199" i="9" s="1"/>
  <c r="H200" i="9" s="1"/>
  <c r="H201" i="9" s="1"/>
  <c r="H202" i="9" s="1"/>
  <c r="H203" i="9" s="1"/>
  <c r="H204" i="9" s="1"/>
  <c r="H205" i="9" s="1"/>
  <c r="H206" i="9" s="1"/>
  <c r="H207" i="9" s="1"/>
  <c r="H208" i="9" s="1"/>
  <c r="H209" i="9" s="1"/>
  <c r="H210" i="9" s="1"/>
  <c r="H211" i="9" s="1"/>
  <c r="H212" i="9" s="1"/>
  <c r="H213" i="9" s="1"/>
  <c r="H214" i="9" s="1"/>
  <c r="H215" i="9" s="1"/>
  <c r="H216" i="9" s="1"/>
  <c r="H217" i="9" s="1"/>
  <c r="H218" i="9" s="1"/>
  <c r="H219" i="9" s="1"/>
  <c r="H220" i="9" s="1"/>
  <c r="H221" i="9" s="1"/>
  <c r="H222" i="9" s="1"/>
  <c r="H223" i="9" s="1"/>
  <c r="H224" i="9" s="1"/>
  <c r="H225" i="9" s="1"/>
  <c r="H226" i="9" s="1"/>
  <c r="H227" i="9" s="1"/>
  <c r="H228" i="9" s="1"/>
  <c r="H229" i="9" s="1"/>
  <c r="H230" i="9" s="1"/>
  <c r="H231" i="9" s="1"/>
  <c r="H232" i="9" s="1"/>
  <c r="H233" i="9" s="1"/>
  <c r="H234" i="9" s="1"/>
  <c r="H235" i="9" s="1"/>
  <c r="H236" i="9" s="1"/>
  <c r="G133" i="10"/>
  <c r="F133" i="10"/>
  <c r="H132" i="10"/>
  <c r="H131" i="10"/>
  <c r="H130" i="10"/>
  <c r="G128" i="10"/>
  <c r="F128" i="10"/>
  <c r="H127" i="10"/>
  <c r="H126" i="10"/>
  <c r="G124" i="10"/>
  <c r="F124" i="10"/>
  <c r="H123" i="10"/>
  <c r="H122" i="10"/>
  <c r="H121" i="10"/>
  <c r="G119" i="10"/>
  <c r="F119" i="10"/>
  <c r="H118" i="10"/>
  <c r="H117" i="10"/>
  <c r="H116" i="10"/>
  <c r="H115" i="10"/>
  <c r="H119" i="10" s="1"/>
  <c r="G112" i="10"/>
  <c r="F112" i="10"/>
  <c r="H111" i="10"/>
  <c r="H110" i="10"/>
  <c r="H109" i="10"/>
  <c r="H108" i="10"/>
  <c r="H106" i="10"/>
  <c r="H105" i="10"/>
  <c r="H104" i="10"/>
  <c r="G102" i="10"/>
  <c r="F102" i="10"/>
  <c r="H101" i="10"/>
  <c r="H100" i="10"/>
  <c r="H99" i="10"/>
  <c r="H98" i="10"/>
  <c r="H97" i="10"/>
  <c r="H96" i="10"/>
  <c r="H95" i="10"/>
  <c r="H94" i="10"/>
  <c r="H92" i="10"/>
  <c r="H91" i="10"/>
  <c r="H90" i="10"/>
  <c r="H89" i="10"/>
  <c r="H87" i="10"/>
  <c r="H84" i="10"/>
  <c r="H83" i="10"/>
  <c r="H82" i="10"/>
  <c r="H81" i="10"/>
  <c r="H79" i="10"/>
  <c r="H78" i="10"/>
  <c r="G74" i="10"/>
  <c r="F74" i="10"/>
  <c r="H73" i="10"/>
  <c r="H72" i="10"/>
  <c r="H71" i="10"/>
  <c r="H70" i="10"/>
  <c r="H69" i="10"/>
  <c r="H68" i="10"/>
  <c r="H67" i="10"/>
  <c r="H66" i="10"/>
  <c r="H65" i="10"/>
  <c r="H64" i="10"/>
  <c r="G61" i="10"/>
  <c r="F61" i="10"/>
  <c r="H60" i="10"/>
  <c r="H59" i="10"/>
  <c r="H58" i="10"/>
  <c r="H56" i="10"/>
  <c r="H55" i="10"/>
  <c r="H53" i="10"/>
  <c r="H52" i="10"/>
  <c r="H50" i="10"/>
  <c r="H49" i="10"/>
  <c r="H47" i="10"/>
  <c r="G44" i="10"/>
  <c r="F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7" i="10"/>
  <c r="H26" i="10"/>
  <c r="H25" i="10"/>
  <c r="H23" i="10"/>
  <c r="H22" i="10"/>
  <c r="H21" i="10"/>
  <c r="H20" i="10"/>
  <c r="H19" i="10"/>
  <c r="G15" i="10"/>
  <c r="F136" i="10" s="1"/>
  <c r="F15" i="10"/>
  <c r="H14" i="10"/>
  <c r="H12" i="10"/>
  <c r="H11" i="10"/>
  <c r="H10" i="10"/>
  <c r="H9" i="10"/>
  <c r="H7" i="10"/>
  <c r="H61" i="10" l="1"/>
  <c r="H74" i="10"/>
  <c r="H102" i="10"/>
  <c r="H124" i="10"/>
  <c r="F138" i="10"/>
  <c r="F134" i="10"/>
  <c r="H44" i="10"/>
  <c r="F137" i="10"/>
  <c r="H112" i="10"/>
  <c r="H128" i="10"/>
  <c r="H133" i="10"/>
  <c r="G134" i="10"/>
  <c r="H15" i="10"/>
  <c r="J69" i="5"/>
  <c r="J68" i="5"/>
  <c r="H134" i="10" l="1"/>
  <c r="C44" i="2"/>
  <c r="C32" i="2"/>
  <c r="C19" i="2"/>
  <c r="F56" i="8"/>
  <c r="H7" i="8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J111" i="5" l="1"/>
  <c r="J110" i="5"/>
  <c r="J32" i="5" l="1"/>
  <c r="J101" i="5" l="1"/>
  <c r="J100" i="5"/>
  <c r="J99" i="5"/>
  <c r="J98" i="5"/>
  <c r="J97" i="5"/>
  <c r="J72" i="5"/>
  <c r="J71" i="5"/>
  <c r="J60" i="5"/>
  <c r="J26" i="5"/>
  <c r="J25" i="5"/>
  <c r="J38" i="5"/>
  <c r="J35" i="5"/>
  <c r="J130" i="5"/>
  <c r="J133" i="5" s="1"/>
  <c r="J126" i="5"/>
  <c r="J128" i="5" s="1"/>
  <c r="J121" i="5"/>
  <c r="J124" i="5" s="1"/>
  <c r="J117" i="5"/>
  <c r="J116" i="5"/>
  <c r="J115" i="5"/>
  <c r="J108" i="5"/>
  <c r="J106" i="5"/>
  <c r="J105" i="5"/>
  <c r="J104" i="5"/>
  <c r="J95" i="5"/>
  <c r="J94" i="5"/>
  <c r="J92" i="5"/>
  <c r="J91" i="5"/>
  <c r="J90" i="5"/>
  <c r="J89" i="5"/>
  <c r="J87" i="5"/>
  <c r="J84" i="5"/>
  <c r="J83" i="5"/>
  <c r="J82" i="5"/>
  <c r="J81" i="5"/>
  <c r="J79" i="5"/>
  <c r="J78" i="5"/>
  <c r="J66" i="5"/>
  <c r="J65" i="5"/>
  <c r="J56" i="5"/>
  <c r="J55" i="5"/>
  <c r="J53" i="5"/>
  <c r="J52" i="5"/>
  <c r="J50" i="5"/>
  <c r="J49" i="5"/>
  <c r="J36" i="5"/>
  <c r="J34" i="5"/>
  <c r="J33" i="5"/>
  <c r="J30" i="5"/>
  <c r="J29" i="5"/>
  <c r="J27" i="5"/>
  <c r="J21" i="5"/>
  <c r="J20" i="5"/>
  <c r="J19" i="5"/>
  <c r="J15" i="5"/>
  <c r="E137" i="5" s="1"/>
  <c r="J61" i="5" l="1"/>
  <c r="J74" i="5"/>
  <c r="J102" i="5"/>
  <c r="J44" i="5"/>
  <c r="J112" i="5"/>
  <c r="J119" i="5"/>
  <c r="J135" i="5" l="1"/>
  <c r="E138" i="5" s="1"/>
  <c r="E139" i="5" s="1"/>
  <c r="C55" i="2" l="1"/>
  <c r="C50" i="2"/>
  <c r="C24" i="2"/>
</calcChain>
</file>

<file path=xl/sharedStrings.xml><?xml version="1.0" encoding="utf-8"?>
<sst xmlns="http://schemas.openxmlformats.org/spreadsheetml/2006/main" count="1777" uniqueCount="494">
  <si>
    <t>Keterangannya</t>
  </si>
  <si>
    <t>No Akun</t>
  </si>
  <si>
    <t>Debet</t>
  </si>
  <si>
    <t>Kredit</t>
  </si>
  <si>
    <t>Saldo</t>
  </si>
  <si>
    <t>Tanggal</t>
  </si>
  <si>
    <t>Mei</t>
  </si>
  <si>
    <t>Juni</t>
  </si>
  <si>
    <t>Print warna (20 lembar @Rp 1.000)</t>
  </si>
  <si>
    <t xml:space="preserve">Juni </t>
  </si>
  <si>
    <t>Materai (2 lembar @Rp 7.000)</t>
  </si>
  <si>
    <t xml:space="preserve"> Juni</t>
  </si>
  <si>
    <t>Print warna (5 lembar @1.000)</t>
  </si>
  <si>
    <t>Juli</t>
  </si>
  <si>
    <t>Fotocopy + jepret (50 buah @3.000)</t>
  </si>
  <si>
    <t xml:space="preserve">Juli </t>
  </si>
  <si>
    <t>Fotocopy + jepret (50 buah @3.600)</t>
  </si>
  <si>
    <t>Print hitam putih (47 lbr @300)</t>
  </si>
  <si>
    <t>Numering, popurasi + potong</t>
  </si>
  <si>
    <t>Fotocopy (58 lembar @200)</t>
  </si>
  <si>
    <t>Print Amplop (13 lembar @1.000)</t>
  </si>
  <si>
    <t>Agustus</t>
  </si>
  <si>
    <t>Thiner A ( 1 kaleng @28.000)</t>
  </si>
  <si>
    <t>paku 7 cm (1 kg @18.000)</t>
  </si>
  <si>
    <t>paku 5 cm (1 kg @15.000)</t>
  </si>
  <si>
    <t>4/6 usuk ( 1 bh @90.000)</t>
  </si>
  <si>
    <t>kuas 2 (6 pcs @10.000)</t>
  </si>
  <si>
    <t>1.5 (1 pcs @3.000)</t>
  </si>
  <si>
    <t>G 1,50 Krg (3 buah @30.000)</t>
  </si>
  <si>
    <t>September</t>
  </si>
  <si>
    <t>lekesan (5 bungkus @2.000)</t>
  </si>
  <si>
    <t>4/6X4 kjmt local (2 batang @18.500)</t>
  </si>
  <si>
    <t>mocha float ( 1 pcs @22.000)</t>
  </si>
  <si>
    <t>grand zuri hotel deluxe double/twin room (1 kamar @1.408.645)</t>
  </si>
  <si>
    <t>swissbel hotel deluxe room (2 kamar @550.000)</t>
  </si>
  <si>
    <t>print warna (2 lbr @1.000)</t>
  </si>
  <si>
    <t>Print warna (35 lembar @Rp 1.000)</t>
  </si>
  <si>
    <t>10.1.2.1</t>
  </si>
  <si>
    <t>10.1.2.3</t>
  </si>
  <si>
    <t>10.1.1</t>
  </si>
  <si>
    <t>10.1.1.1</t>
  </si>
  <si>
    <t>10.3.1</t>
  </si>
  <si>
    <t>10.2.2.2</t>
  </si>
  <si>
    <t>10.2.2.3</t>
  </si>
  <si>
    <t>10.2.2.4</t>
  </si>
  <si>
    <t>10.2.2.1</t>
  </si>
  <si>
    <t>10.1.2.2</t>
  </si>
  <si>
    <t>10.1.2.4</t>
  </si>
  <si>
    <t>10.2.1.1</t>
  </si>
  <si>
    <t>8.3.3.1</t>
  </si>
  <si>
    <t>12.1.2</t>
  </si>
  <si>
    <t>9.1.2</t>
  </si>
  <si>
    <t>8.1.3.2</t>
  </si>
  <si>
    <t>8.3.2</t>
  </si>
  <si>
    <t>BUKU KAS PENGELUARAN</t>
  </si>
  <si>
    <t>SEMINAR NASIONAL 2018</t>
  </si>
  <si>
    <t>No. Bukti Transaksi</t>
  </si>
  <si>
    <t>TOTAL</t>
  </si>
  <si>
    <t>2 SEPTEMBER 2018</t>
  </si>
  <si>
    <t xml:space="preserve">RINCIAN BIAYA LAIN-LAIN </t>
  </si>
  <si>
    <t>NO AKUN</t>
  </si>
  <si>
    <t xml:space="preserve">KETERANGAN </t>
  </si>
  <si>
    <t xml:space="preserve">Biaya Lain-Lain Sie Kesekretariatan </t>
  </si>
  <si>
    <t xml:space="preserve">REKAPITULASI BUKU KAS </t>
  </si>
  <si>
    <t xml:space="preserve">SEMINAR NASIONAL 2018 </t>
  </si>
  <si>
    <t>Sub Total</t>
  </si>
  <si>
    <t>Biaya Lain-Lain Sie Acara</t>
  </si>
  <si>
    <t>Biaya Lain-Lain Sie Perlengkapan</t>
  </si>
  <si>
    <t>Biaya Lain-Lain Sie Konsumsi</t>
  </si>
  <si>
    <t xml:space="preserve">Sub Total </t>
  </si>
  <si>
    <t>Biaya Lain-Lain Sie Pubdok</t>
  </si>
  <si>
    <t>Biaya Lain-Lain Sie Keamanan</t>
  </si>
  <si>
    <t>8.1.3.1</t>
  </si>
  <si>
    <t>10.1.1.2</t>
  </si>
  <si>
    <t>10.3.2</t>
  </si>
  <si>
    <t>RENCANA ANGGARAN BIAYA</t>
  </si>
  <si>
    <t xml:space="preserve">BEM FEB UNIVERSITAS UDAYANA </t>
  </si>
  <si>
    <t xml:space="preserve">PENDAPATAN </t>
  </si>
  <si>
    <t xml:space="preserve">Dana Fakultas </t>
  </si>
  <si>
    <t>Kontribusi Peserta</t>
  </si>
  <si>
    <t>Kontribusi Peserta (Umum)</t>
  </si>
  <si>
    <t xml:space="preserve"> Orang </t>
  </si>
  <si>
    <t>x</t>
  </si>
  <si>
    <t>Kontribusi Peserta (Mahasiswa)</t>
  </si>
  <si>
    <t>Orang</t>
  </si>
  <si>
    <t>Kontribusi Peserta (On The Spot)</t>
  </si>
  <si>
    <t xml:space="preserve">Sponsor </t>
  </si>
  <si>
    <t>Pendapatan Lain-lain</t>
  </si>
  <si>
    <t>Penjualan Sie Penggalian Dana</t>
  </si>
  <si>
    <t xml:space="preserve">                TOTAL PENDAPATAN</t>
  </si>
  <si>
    <t>PENGELUARAN</t>
  </si>
  <si>
    <t xml:space="preserve">SIE KESEKRETARIATAN </t>
  </si>
  <si>
    <t>Kertas Kop Kegiatan/Kertas F4/A4</t>
  </si>
  <si>
    <t xml:space="preserve">Rim </t>
  </si>
  <si>
    <t>Amplop Kop Kegiatan/Amplop putih/dsb</t>
  </si>
  <si>
    <t>Kotak</t>
  </si>
  <si>
    <t>Stempel Kegiatan</t>
  </si>
  <si>
    <t>Buah</t>
  </si>
  <si>
    <t>Tinta Printer/Biaya Print</t>
  </si>
  <si>
    <t>Fotocopy</t>
  </si>
  <si>
    <t xml:space="preserve">Alat Tulis </t>
  </si>
  <si>
    <t xml:space="preserve">Cetak Tiket Kegiatan </t>
  </si>
  <si>
    <t>Piagam</t>
  </si>
  <si>
    <t>7.9.1</t>
  </si>
  <si>
    <t>Piagam Peserta</t>
  </si>
  <si>
    <t>7.9.2</t>
  </si>
  <si>
    <t>Piagam Panitia</t>
  </si>
  <si>
    <t>7.9.3</t>
  </si>
  <si>
    <t>Piagam Moderator</t>
  </si>
  <si>
    <t>7.9.4</t>
  </si>
  <si>
    <t xml:space="preserve">Piagam Pembicara </t>
  </si>
  <si>
    <t>7.9.5</t>
  </si>
  <si>
    <t>Piagam Pengisi Acara</t>
  </si>
  <si>
    <t>7.9.6</t>
  </si>
  <si>
    <t>Piagam SC</t>
  </si>
  <si>
    <t>7.10</t>
  </si>
  <si>
    <t>Biaya Pembuatan LPJ Kegiatan</t>
  </si>
  <si>
    <t>Biaya Lain-Lain Kesekretariatan</t>
  </si>
  <si>
    <t xml:space="preserve">                TOTAL BIAYA SIE KESEKRETARIATAN</t>
  </si>
  <si>
    <t>SIE ACARA</t>
  </si>
  <si>
    <t>Hadiah-Hadiah</t>
  </si>
  <si>
    <t>8.1.2</t>
  </si>
  <si>
    <t>Hadiah Hiburan/Doorprize</t>
  </si>
  <si>
    <t>8.1.3</t>
  </si>
  <si>
    <t xml:space="preserve">Kenang-Kenangan/Cendramata dari Panitia </t>
  </si>
  <si>
    <t>Plakat</t>
  </si>
  <si>
    <t>Pop Up</t>
  </si>
  <si>
    <t>Properti Acara</t>
  </si>
  <si>
    <t>8.2.1</t>
  </si>
  <si>
    <t>Peralatan/Perlengkapan Games</t>
  </si>
  <si>
    <t>8.2.2</t>
  </si>
  <si>
    <t xml:space="preserve">Atribut Lain </t>
  </si>
  <si>
    <t>Pengisi Acara</t>
  </si>
  <si>
    <t>8.3.1</t>
  </si>
  <si>
    <t>Biaya Rias</t>
  </si>
  <si>
    <t xml:space="preserve">Orang </t>
  </si>
  <si>
    <t xml:space="preserve">Sewa Pakaian </t>
  </si>
  <si>
    <t>8.3.3</t>
  </si>
  <si>
    <t>Honor</t>
  </si>
  <si>
    <t>Honor Pembicara</t>
  </si>
  <si>
    <t>Biaya Lain-Lain Acara</t>
  </si>
  <si>
    <t xml:space="preserve">         TOTAL BIAYA SIE ACARA</t>
  </si>
  <si>
    <t>SIE PERLENGKAPAN</t>
  </si>
  <si>
    <t>Sewa Tempat Kegiatan</t>
  </si>
  <si>
    <t>9.1.1</t>
  </si>
  <si>
    <t xml:space="preserve">Biaya Sewa Tempat Kegiatan </t>
  </si>
  <si>
    <t>Biaya Sewa Kamar Hotel</t>
  </si>
  <si>
    <t>Kamar</t>
  </si>
  <si>
    <t>Sewa Sound System</t>
  </si>
  <si>
    <t>Unit</t>
  </si>
  <si>
    <t>Dekorasi Acara</t>
  </si>
  <si>
    <t>Biaya Lain-Lain Perlengkapan</t>
  </si>
  <si>
    <t xml:space="preserve">                       TOTAL BIAYA SIE PERLENGKAPAN</t>
  </si>
  <si>
    <t>SIE KONSUMSI</t>
  </si>
  <si>
    <t>Snack</t>
  </si>
  <si>
    <t>Snack Rapat Teknis</t>
  </si>
  <si>
    <t>Undangan</t>
  </si>
  <si>
    <t>Panitia</t>
  </si>
  <si>
    <t>Bungkus</t>
  </si>
  <si>
    <t>10.1.2</t>
  </si>
  <si>
    <t>Snack Hari H</t>
  </si>
  <si>
    <t>Peserta</t>
  </si>
  <si>
    <t>Pembicara</t>
  </si>
  <si>
    <t>Nasi</t>
  </si>
  <si>
    <t>10.2.1</t>
  </si>
  <si>
    <t>Nasi Gladi</t>
  </si>
  <si>
    <t>10.2.2</t>
  </si>
  <si>
    <t>Nasi Hari H</t>
  </si>
  <si>
    <t>Air Mineral</t>
  </si>
  <si>
    <t>Air Mineral Gelas</t>
  </si>
  <si>
    <t>Dus</t>
  </si>
  <si>
    <t>Air Mineral Botol</t>
  </si>
  <si>
    <t>Biaya Lain-Lain Konsumsi</t>
  </si>
  <si>
    <t xml:space="preserve">                                  TOTAL BIAYA SIE KONSUMSI</t>
  </si>
  <si>
    <t>SIE PUBDOK</t>
  </si>
  <si>
    <t>Spanduk</t>
  </si>
  <si>
    <t>Baliho</t>
  </si>
  <si>
    <t>Pamflet</t>
  </si>
  <si>
    <t>Dokumentasi Kegiatan</t>
  </si>
  <si>
    <t>11.6.1</t>
  </si>
  <si>
    <t>CD/Kaset Handycam</t>
  </si>
  <si>
    <t>Biaya Lain-Lain Pubdok</t>
  </si>
  <si>
    <t xml:space="preserve">                                        TOTAL BIAYA SIE PUBDOK</t>
  </si>
  <si>
    <t>SIE TRANSPORTASI</t>
  </si>
  <si>
    <t xml:space="preserve">Sewa Kendaraan </t>
  </si>
  <si>
    <t>12.1.1</t>
  </si>
  <si>
    <t>Sewa Mobil (Pick Up)</t>
  </si>
  <si>
    <t>Tiket Pesawat</t>
  </si>
  <si>
    <t>Tiket</t>
  </si>
  <si>
    <t>Bahan Bakar Kendaraan</t>
  </si>
  <si>
    <t>Biaya Lain-Lain Transportasi</t>
  </si>
  <si>
    <t xml:space="preserve">                           TOTAL BIAYA SIE TRANSPORTASI</t>
  </si>
  <si>
    <t>SIE ROHANI</t>
  </si>
  <si>
    <t>Banten, Pejati dan Sesari</t>
  </si>
  <si>
    <t>Dupa, Canang, Rarapan</t>
  </si>
  <si>
    <t>Biaya Lain-Lain Rohani</t>
  </si>
  <si>
    <t xml:space="preserve">        TOTAL BIAYA SIE ROHANI</t>
  </si>
  <si>
    <t xml:space="preserve">SIE HUMAS DAN KOMUNIKASI </t>
  </si>
  <si>
    <t>Biaya Komunikasi</t>
  </si>
  <si>
    <t>Biaya Lain-Lain Humas dan Komunikasi</t>
  </si>
  <si>
    <t xml:space="preserve">        TOTAL BIAYA SIE HUMAS DAN KOMUNIKASI</t>
  </si>
  <si>
    <t>SIE KEAMANAN</t>
  </si>
  <si>
    <t>Sewa HT</t>
  </si>
  <si>
    <t>Biaya Lain-Lain Keamanan</t>
  </si>
  <si>
    <t>TOTAL BIAYA SIE KEAMANAN</t>
  </si>
  <si>
    <t xml:space="preserve">           TOTAL PENGELUARAN</t>
  </si>
  <si>
    <t>TOTAL PEMASUKAN</t>
  </si>
  <si>
    <t>TOTAL PENGELUARAN</t>
  </si>
  <si>
    <t xml:space="preserve">SELISIH </t>
  </si>
  <si>
    <t>7.9.7</t>
  </si>
  <si>
    <t xml:space="preserve">Pendamping Kegiatan </t>
  </si>
  <si>
    <t>7.11.1</t>
  </si>
  <si>
    <t>7.6.1</t>
  </si>
  <si>
    <t>15.3.1</t>
  </si>
  <si>
    <t>Satpam</t>
  </si>
  <si>
    <t>Materai</t>
  </si>
  <si>
    <t>7.11.2</t>
  </si>
  <si>
    <t xml:space="preserve">Numering + popurasi + potong </t>
  </si>
  <si>
    <t>7.11.3</t>
  </si>
  <si>
    <t>Stopmap</t>
  </si>
  <si>
    <t>8.4.1</t>
  </si>
  <si>
    <t>7.11.4</t>
  </si>
  <si>
    <t>9.11.1</t>
  </si>
  <si>
    <t>9.11.2</t>
  </si>
  <si>
    <t xml:space="preserve">Baterai </t>
  </si>
  <si>
    <t>Plastik ekonopax</t>
  </si>
  <si>
    <t>11.7.1</t>
  </si>
  <si>
    <t>11.7.2</t>
  </si>
  <si>
    <t>X banner</t>
  </si>
  <si>
    <t>Poster Kegiatan</t>
  </si>
  <si>
    <t>Goody bag</t>
  </si>
  <si>
    <t>buah</t>
  </si>
  <si>
    <t>Notebook</t>
  </si>
  <si>
    <t>Pulpen</t>
  </si>
  <si>
    <t>7.6.2</t>
  </si>
  <si>
    <t>pak</t>
  </si>
  <si>
    <t>10.4.1</t>
  </si>
  <si>
    <t>10.4.2</t>
  </si>
  <si>
    <t>10.4.3</t>
  </si>
  <si>
    <t>Gelas Plastik</t>
  </si>
  <si>
    <t>Pipet</t>
  </si>
  <si>
    <t>Plastik Sampah</t>
  </si>
  <si>
    <t>Lusin</t>
  </si>
  <si>
    <t>Pak</t>
  </si>
  <si>
    <t>MINGGU, 2  SEPTEMBER 2018</t>
  </si>
  <si>
    <t>Handuk kecil</t>
  </si>
  <si>
    <t>10.4.4</t>
  </si>
  <si>
    <t>10.4.5</t>
  </si>
  <si>
    <t>Fruitea</t>
  </si>
  <si>
    <t>Kopi</t>
  </si>
  <si>
    <t>Botol</t>
  </si>
  <si>
    <t>7.11.5</t>
  </si>
  <si>
    <t>7.11.6</t>
  </si>
  <si>
    <t>9.11.3</t>
  </si>
  <si>
    <t>MINGGU, 2 SEPTEMBER 2018</t>
  </si>
  <si>
    <t>Laminating</t>
  </si>
  <si>
    <t>kwitansi</t>
  </si>
  <si>
    <t>Cleaning Service</t>
  </si>
  <si>
    <t xml:space="preserve">LAPORAN REALISASI ANGGARAN </t>
  </si>
  <si>
    <t xml:space="preserve">ANGGARAN </t>
  </si>
  <si>
    <t>REALISASI</t>
  </si>
  <si>
    <t>VARIAN</t>
  </si>
  <si>
    <t xml:space="preserve">                TOTAL PENGELUARAN SIE KESEKRETARIATAN</t>
  </si>
  <si>
    <t xml:space="preserve">         TOTAL PENGELUARAN SIE ACARA</t>
  </si>
  <si>
    <t xml:space="preserve">                       TOTAL PENGELUARAN SIE PERLENGKAPAN</t>
  </si>
  <si>
    <t xml:space="preserve">                                  TOTAL PENGELUARAN SIE KONSUMSI</t>
  </si>
  <si>
    <t xml:space="preserve">                                        TOTAL PENGELUARAN SIE PUBDOK</t>
  </si>
  <si>
    <t xml:space="preserve">                           TOTAL PENGELUARAN SIE TRANSPORTASI</t>
  </si>
  <si>
    <t xml:space="preserve">        TOTAL PENGELUARAN SIE ROHANI</t>
  </si>
  <si>
    <t>TOTAL PENGELUARAN SIE KEAMANAN</t>
  </si>
  <si>
    <t>SELISIH</t>
  </si>
  <si>
    <t>Dana Sponsorship SEMNAS BEM FEB UNUD dari Warung Cahaya (Rp 500.000)</t>
  </si>
  <si>
    <t>Dana Sponsorship SEMNAS BEM FEB UNUD dari Gadis Bali Kebaya (Rp 300.000)</t>
  </si>
  <si>
    <t>Dana Sponsorship SEMNAS BEM FEB UNUD dari UD Puri Arta Mas (Rp 200.000)</t>
  </si>
  <si>
    <t>Kontribusi peserta SEMNAS BEM FEB UNUD kategori mahasiswa/pelajar tiket no. 0101, 0102, 0126, 0129-0131, 0137 (7 tiket @Rp 65.000)</t>
  </si>
  <si>
    <t>3.2</t>
  </si>
  <si>
    <t>Dana Sponsorship SEMNAS BEM FEB UNUD dari Warung Paang Sari (Rp 150.000)</t>
  </si>
  <si>
    <t>Kontribusi peserta SEMNAS BEM FEB UNUD kategori mahasiswa/pelajar tiket no. 0082, 0083, 0355-0361, 0376-0386, 0428-0430, 0551, 0552, 0601, 0602, 1201-1203 (30 tiket @ Rp 65.000)</t>
  </si>
  <si>
    <t>Kontribusi peserta SEMNAS BEM FEB UNUD kategori mahasiswa/pelajar tiket no. 0301-0303 (3 tiket @ Rp 65.000)</t>
  </si>
  <si>
    <t>6.3</t>
  </si>
  <si>
    <t>Kontribusi peserta SEMNAS BEM FEB UNUD kategori mahasiswa/pelajar tiket no. 1327, 1376, 1377, 1379, 1380, 1382, 1384, 1385 (8 tiket @Rp 65.000)</t>
  </si>
  <si>
    <t>Kontribusi peserta SEMNAS BEM FEB UNUD kategori mahasiswa/pelajar tiket no. 0850, 1148, 1150, 1426, 1427 (5 tiket @Rp 65.000)</t>
  </si>
  <si>
    <t xml:space="preserve">Kontribusi peserta SEMNAS BEM FEB UNUD kategori mahasiswa/pelajar tiket no. 0111, 0112, 0216, 0217, 0327, 0328, 0330, 0613, 0883, 0962, 0973, 0974, 1138, 1428 (14 tiket @Rp 65.000) </t>
  </si>
  <si>
    <t>Kontribusi peserta SEMNAS BEM FEB UNUD kategori mahasiswa/pelajar tiket no. 0188, 0189, 0349, 0350, 0387-0391, 0393-0396, 0398, 0399, 1477, 1484, 1485, 1487 (19 tiket @Rp 65.000)</t>
  </si>
  <si>
    <t>Kontribusi peserta SEMNAS BEM FEB UNUD kategori mahasiswa/pelajar tiket no. 0201-0205, 0207, 0226, 0227, 0476-0478, 0701-0715 (26 tiket @Rp 65.000)</t>
  </si>
  <si>
    <t>Kontribusi peserta SEMNAS BEM FEB UNUD kategori mahasiswa/pelajar tiket no. 0034, 0035, 0059, 0060, 0190, 0191, 0621, 0622, 0803, 0804, 0806, 0807, 0825, 0970-0972, 0975, 1476, 1480-1483, 1486, 1491 (24 tiket @Rp 65.000)</t>
  </si>
  <si>
    <t>Kontribusi peserta SEMNAS BEM FEB UNUD kategori mahasiswa/pelajar tiket no. 0265, 0726-0729, 0735, 0736 (7 tiket @Rp 65.000)</t>
  </si>
  <si>
    <t>Kontribusi peserta SEMNAS BEM FEB UNUD kategori mahasiswa/pelajar tiket no. 0033, 0108, 0110, 0766, 0767, 0927-0930, 0934, 0935, 1334, 1336, 1337, 1488, 1496-1498 ( 18 tiket @Rp65.000)</t>
  </si>
  <si>
    <t>Kontribusi peserta SEMNAS BEM FEB UNUD kategori mahasiswa/pelajar tiket no. 0133, 0176-0178, 0664, 0675, 0676, 1330-1332, 1342, 1344 (12 tiket @Rp 65.000)</t>
  </si>
  <si>
    <t>Kontribusi peserta SEMNAS BEM FEB UNUD kategori mahasiswa/pelajar tiket no. 0746-0750, 0777, 1053, 1058, 1354, 1355, 1359, 1361-1368 (19 tiket @Rp 65.000)</t>
  </si>
  <si>
    <t xml:space="preserve">Kontribusi peserta SEMNAS BEM FEB UNUD kategori mahasiswa/pelajar tiket no. 0142-0145, 0147, 0150, 0152, 0153, 0490-0500, 0596-0600, 0603, 0650-0653, 0945-0952, 1182, 1185, 1195, 1197-1199 (43 tiket @Rp 65.000)  </t>
  </si>
  <si>
    <t>Kontribusi peserta SEMNAS BEM FEB UNUD kategori mahasiswa/pelajar tiket no. 0040-0044, 0638-0641, 0655, 0658, 0660, 0683-0686, 0692, 0694-0697 (21 tiket @Rp.65.000)</t>
  </si>
  <si>
    <t>Kontribusi peserta SEMNAS BEM FEB UNUD kategori mahasiswa/pelajar tiket no. 0012, 0017-0022, 0047, 0050, 0051, 0070, 0370, 0413-0423, 0441-0451, 0739, 1040, 1043, 1045-1047, 1065-1073, 1075-1078, 1388, 1392, 1395 (56 tiket @Rp 65.000)</t>
  </si>
  <si>
    <t>Kontribusi peserta SEMNAS BEM FEB UNUD kategori mahasiswa/pelajar tiket no. 0308-0315, 0334, 0335, 0404, 0409-0411, 0719, 1021-1026, 1028-1030, 1084, 1085, 1087-1092, 1105-1115 (43 tiket @Rp 65.000)</t>
  </si>
  <si>
    <t>Kontribusi peserta SEMNAS BEM FEB UNUD kategori mahasiswa/pelajar tiket no. 0231, 0235-0243, 0277, 0281, 0290-0296, 0298-0300, 0510-0520, 0781, 0786-0790, 0792, 0793, 1096-1103, 1140-1145, 1147 (56 tiket @Rp 65.000)</t>
  </si>
  <si>
    <t>Kontribusi peserta SEMNAS BEM FEB UNUD kategori mahasiswa/pelajar tiket no. 0169-0175, 0198-0200, 0524, 0533, 0535, 0538-0540, 0865-0875 (27 tiket @Rp.65.000)</t>
  </si>
  <si>
    <t>Kontribusi peserta SEMNAS BEM FEB UNUD kategori mahasiswa/pelajar tiket no. 0247, 0259, 0270, 0275, 0276, 0582-0587, 0819, 0821-0824, 0826, 0827, 0828, 0839, 0851, 0853-0856, 1449-1466, 1489, 1490 (45 tiket @Rp 65.000)</t>
  </si>
  <si>
    <t>Kontribusi peserta SEMNAS BEM FEB UNUD kategori mahasiswa/pelajar tiket no. 0065, 0068, 0069, 0113-0119, 0121-0125, 0778-0780 (18 tiket @Rp 65.000)</t>
  </si>
  <si>
    <t>Kontribusi peserta SEMNAS BEM FEB UNUD kategori mahasiswa/pelajar tiket no. 0183-0187, 0212, 0222-0225, 0575-0581, 0894-0898, 1494 (23 tiket @Rp 65.000)</t>
  </si>
  <si>
    <t>3.1</t>
  </si>
  <si>
    <t>Kontribusi peserta SEMNAS BEM FEB UNUD kategori mahasiswa/pelajar tiket no. 0026-0032, 0045, 0046, 0071-0080, 0840-0847, 1162, 1167, 1171-1174 (33 tiket @Rp 65.000)</t>
  </si>
  <si>
    <t>Kontribusi peserta SEMNAS BEM FEB UNUD kategori umum tiket no. 0151, 0627, 0901, 1027, 1399 (5 tiket @Rp 80.000)</t>
  </si>
  <si>
    <t>Kontribusi peserta SEMNAS BEM FEB UNUD kategori mahasiswa/pelajar tiket no. 0007-0010, 0014, 0036-0039, 0061-0064, 0085-0087, 0089-0093, 0104, 0106, 0107, 0134-0136, 0146, 0148, 0149,  0218-0221, 0228-0230, 0233, 0234, 0244-0246, 0304-0307, 0400-0403, 0405, 0541, 0543, 0555, 0556, 0558, 0560, 0564, 0567, 0616, 0617, 0620, 0626, 0629-0637, 0902-0918, 0922, 0924-0926, 0940-0943, 0956-0958, 1208-1218, 1222, 1224, 1225, 1239-1241, 1246, 1247, 1250, 1252, 1254-1258, 1261, 1262, 1265-1275 (138 tiket @Rp 65.000)</t>
  </si>
  <si>
    <t xml:space="preserve">Kontribusi peserta SEMNAS BEM FEB UNUD kategori mahasiswa/pelajar tiket no. 0084, 0098, 0099, 0109, 0180-0182, 0209, 0213-0215, 0646, 0647, 0654, 0680, 0687-0691, 0720-0725, 0731-0734, 0753-0763, 0774, 0796-0802, 0808, 0810, 0811, 0859-0862, 0932, 0936-0939, 1011-1020, 1063, 1064, 1232-1238, 1249, 1251, 1253, 1259, 1260, 1263, 1264, 1289-1292, 1295, 1297-1304, 1309-1312, 1324-1326, 1328, 1333, 1335, 1467, 1468, 1471-1473, 1475 (118 tiket @Rp 65.000) </t>
  </si>
  <si>
    <t>Kontribusi peserta SEMNAS BEM FEB UNUD kategori mahasiswa/pelajar tiket no. 0139-0141, 0165-0167, 0208, 0210, 0211, 0232, 0424-0426, 0614, 0615, 0628, 0741-0745, 0751, 0752, 0955, 0961, 0963, 1049-1052, 1116-1124, 1154-1161, 1166, 1187-1189, 1193, 1205-1207, 1223, 1285-1287, 1305-1307, 1357, 1360, 1396-1398, 1400 (68 tiket @Rp. 65.000)</t>
  </si>
  <si>
    <t>Dana Fakultas (Rp 4.921.000)</t>
  </si>
  <si>
    <t>Kontribusi peserta SEMNAS BEM FEB UNUD kategori mahasiswa/pelajar tiket no. 0278, 0280, 0374, 0392, 0397, 0406, 0919-0921, 1006, 1007, 1009, 1282-1284, 1308, 1370, 1372, 1373, 1393, 1394, 1474 (22 tiket @Rp.65.000)</t>
  </si>
  <si>
    <t xml:space="preserve">Kontribusi peserta SEMNAS BEM FEB UNUD kategori mahasiswa/pelajar tiket no.0066, 0067, 0351, 0525, 0559, 0561, 0562, 0794, 0795, 0848, 0849, 1149 (12 tiket @Rp.65.000) </t>
  </si>
  <si>
    <t>Kontribusi peserta SEMNAS BEM FEB UNUD kategori mahasiswa/pelajar tiket no. 0058, 0138, 0164, 0456, 0480, 0481, 1094, 1095, 1469, 1470 (10 tiket @Rp.65.000)</t>
  </si>
  <si>
    <t>Kontribusi peserta SEMNAS BEM FEB UNUD kategori mahasiswa/pelajar tiket no. 0412, 0717, 0718, 1322, 1323 (5 tiket @Rp.65.000)</t>
  </si>
  <si>
    <t>Kontribusi peserta SEMNAS BEM FEB UNUD kategori umum tiket no. 0015, 0836 (2 tiket @Rp 80.000)</t>
  </si>
  <si>
    <t>Kontribusi peserta SEMNAS BEM FEB UNUD kategori mahasiswa/pelajar tiket no. 0127, 0128, 0159-0163, 0260-0262, 0264, 0267-0269, 0272-0274, 0279, 0282-0289, 0783-0785, 1038, 1317 (31 tiket @Rp 65.000)</t>
  </si>
  <si>
    <t>Kontribusi peserta SEMNAS BEM FEB UNUD kategori on the spot tiket no. 0011, 0013,0016, 0023-0025, 0049, 0088, 0094, 0097, 0331, 0544, 0545, 0775, 0791, 1343  (16 tiket @Rp 80.000)</t>
  </si>
  <si>
    <t>Dana Sponsorship SEMNAS BEM FEB UNUD dari I Made Joni Restaurant (Rp 150.000)</t>
  </si>
  <si>
    <t>Kontribusi peserta SEMNAS BEM FEB UNUD kategori mahasiswa/pelajar tiket no. 0052-0057, 0095, 0096, 0105, 0132, 0338, 0339, 0347, 0348, 0352-0354, 0362-0369, 0372, 0373, 0431, 0454, 0464, 0553, 0554, 0557, 0563, 0663, 0667, 0764, 0771, 0772, 0876-0880, 0888, 0890, 0899, 0900, 0964-0969, 1130, 1131, 1139, 1163-1165, 1175, 1226-1230, 1276-1281, 1313-1316, 1318-1320, 1346-1348  (82 tiket @Rp 65.000)</t>
  </si>
  <si>
    <t>Kontribusi peserta SEMNAS BEM FEB UNUD kategori mahasiswa/pelajar tiket no. 0001-0003, 0005, 0340-0346, 0437-0440, 0460-0463, 0465-0475, 0506, 0509, 0521-0523, 0829-0835, 1176-1179, 1181, 1200 (48 tiket @Rp 65.000)</t>
  </si>
  <si>
    <t>Kontribusi peserta SEMNAS BEM FEB UNUD kategori mahasiswa/pelajar tiket no. 0316-0326, 0336, 0337, 0604-0612, 0656, 0657, 0661, 0662, 0665, 0666, 0668-0674, 0978-0987, 0989, 0990, 0992-1002, 1004, 1005, 1031-1037, 1039, 1079-1083, 1381, 1383, 1386, 1387, 1389-1391, 1401-1410, 1429-1436, 1438, 1439, 1479 (101 tiket @Rp 65.000)</t>
  </si>
  <si>
    <t>Kontribusi peserta SEMNAS BEM FEB UNUD kategori mahasiswa/pelajar tiket no. 0179, 0644, 0645, 0933, 1086, 1151-1153, 1168, 1169, 1183, 1184, 1194, 1338-1341, 1345, 1349-1353, 1356, 1358, 1369, 1374, 1375, 1478  (29 tiket @Rp.65.000)</t>
  </si>
  <si>
    <t>Kontribusi peserta SEMNAS BEM FEB UNUD kategori mahasiswa/pelajar tiket no. 0154-0158, 0192, 0206, 0407, 0408, 0432-0436, 0452, 0453, 0455, 0457-0459, 0482-0489, 0503, 0507, 0508, 0542, 0625, 0642, 0643, 0677, 0681, 0682, 0765, 0768, 0769, 0773, 0776, 0809, 0837, 0838, 0857,  0858, 0863, 0864, 0868-0875, 0881, 0882, 0884, 0885, 0887, 0891-0893, 1191 (66 tiket @Rp 65.000)</t>
  </si>
  <si>
    <t>Kontribusi peserta SEMNAS BEM FEB UNUD kategori mahasiswa/pelajar tiket no. 0479, 0501, 0502, 0504, 0505, 0659, 0678, 0679, 0693, 0698-0700, 0716, 0730, 0737, 0738, 0740, 0770, 0923, 0931, 0944, 1008, 1041, 1042, 1048, 1054-1056, 1093, 1204, 1219-1221, 1231, 1248, 1288, 1321, 1329,  (38 tiket @Rp 65.000)</t>
  </si>
  <si>
    <t xml:space="preserve">Keterangan </t>
  </si>
  <si>
    <t>No. Akun</t>
  </si>
  <si>
    <t>Honor Pembicara 1 (Ria Asteria) (1 orang @1.000.000)</t>
  </si>
  <si>
    <t>Honor Pembicara 2 (Fathia Izzati)( 1 orang @15.000.000)</t>
  </si>
  <si>
    <t>Honor Pembicara 3 (Skinnyfabs) ( 1 orang @15.000.000)</t>
  </si>
  <si>
    <t>Penghasilan Pengdan SEMNAS dari 14 April - 21 Juli (Rp 10.863.000)</t>
  </si>
  <si>
    <t>Penghasilan Pengdan SEMNAS dari 3 Agustus - 25 Agustus (Rp 3.387.000)</t>
  </si>
  <si>
    <t>Materai 6000 (2 lembar @Rp 7.000)</t>
  </si>
  <si>
    <t>PRINT WARNA (4 lembar @1.000)</t>
  </si>
  <si>
    <t>Booklet A5 isi App 120 gr 13/13 cover 210 gr 1 sisi jepret tengah (2 buah @17.000)</t>
  </si>
  <si>
    <t>Kertas HVS A4 Copy Paper F4 (1 rim @48.000)</t>
  </si>
  <si>
    <t>AMPLOP TALI AM 312 (2 pcs @1.600)</t>
  </si>
  <si>
    <t>Materai (2 lbr @Rp 7.000)</t>
  </si>
  <si>
    <t>Print Warna (22 lbr @1.000)</t>
  </si>
  <si>
    <t>Cetak BW (94 lbr @3.000)</t>
  </si>
  <si>
    <t>PRINT WARNA (10 lembar @2.000)</t>
  </si>
  <si>
    <t>STOPMAP (1 buah @2.000)</t>
  </si>
  <si>
    <t>MATERAI (2 lembar @Rp 7.000)</t>
  </si>
  <si>
    <t>Print plashdisk (5 lembar @500)</t>
  </si>
  <si>
    <t>Print hitam putih (22 lembar @400)</t>
  </si>
  <si>
    <t>Fotocopy F4 (92 lbr @300)</t>
  </si>
  <si>
    <t>Fotocopy A4 (40 lembar @200)</t>
  </si>
  <si>
    <t>AMPLOP CASING C ISI 10 (4 pak @3.000)</t>
  </si>
  <si>
    <t>AMPLOP CASING C (10 buah @450)</t>
  </si>
  <si>
    <t>Foto copy (117 lbr @200)</t>
  </si>
  <si>
    <t>MASK-TAPE BERRY 1" TEBAL (3 pcs @7.200)</t>
  </si>
  <si>
    <t>LEM TEMBAK KCL /10 POLOS DPS (1 pcs @10.500)</t>
  </si>
  <si>
    <t>KERTAS KARTON 40A (3 pcs @6.800)</t>
  </si>
  <si>
    <t>Print Warna (4 lembar @1.000)</t>
  </si>
  <si>
    <t>X banner out UK/ 60x160 (1 set @65.000)</t>
  </si>
  <si>
    <t>Poster Ap 210 gs (15 lembar @2.500)</t>
  </si>
  <si>
    <t>HVS Warna (15 lembar @2.500)</t>
  </si>
  <si>
    <t>KLIN PAK ALUMINIUM FOIL REFFIL-7.6MX30 ( 1 pcs @13.650)</t>
  </si>
  <si>
    <t>cat emco pth ( 1 kaleng @33.500)</t>
  </si>
  <si>
    <t>Kuas 2 (4 pcs @6.000)</t>
  </si>
  <si>
    <t>Emco putih ( 1/4 kaleng @20.000)</t>
  </si>
  <si>
    <t>DUPLEX KLP 350GR (1 pcs @5.500)</t>
  </si>
  <si>
    <t>DUPLEX KLP 350GR (6 pcs @5.500)</t>
  </si>
  <si>
    <t>LEM TEMBAK K (4 pcs @1.500)</t>
  </si>
  <si>
    <t>Pernis Dayak 1/2 (1 kaleng @35.000)</t>
  </si>
  <si>
    <t>416.400  lokal (1 pak @80.000)</t>
  </si>
  <si>
    <t>416 400 krg (8 btg @80.000)</t>
  </si>
  <si>
    <t>AMPLOP 90 ISI 10 (1 pcs @3.000)</t>
  </si>
  <si>
    <t>Baterai Alkaline AA size ( 2 bungkus @10.000)</t>
  </si>
  <si>
    <t>T.5X5 STD (4 tenda @150.000)</t>
  </si>
  <si>
    <t>Balihoo Seminar std U/K 400 x 600 cm NF ( 1 buah @360.000)</t>
  </si>
  <si>
    <t>Gery Salut Malkis (3 pak @9.000)</t>
  </si>
  <si>
    <t>Bolu Gulung (85 pcs @1.000)</t>
  </si>
  <si>
    <t>Pie Susu (25 pcs @1.000)</t>
  </si>
  <si>
    <t>KOTAK R5 POLOS (30 pcs @500)</t>
  </si>
  <si>
    <t>MINTZ DOUBLEMINT 100GR (2 bks @5.000)</t>
  </si>
  <si>
    <t>SPRING GELAS 220ML (96 gelas @344)</t>
  </si>
  <si>
    <t>GO POTATO 12GR (6 bks @475)</t>
  </si>
  <si>
    <t>Potong</t>
  </si>
  <si>
    <t>Cetak Piagam Print blusswhite C 1.400 A4  (1400 buah @1750)</t>
  </si>
  <si>
    <t>Plastik Rajawali 1 kg (1 buah@2.500)</t>
  </si>
  <si>
    <t>Spring Gelas 220ml  (1 dus @16.500)</t>
  </si>
  <si>
    <t>Baliho Out Standart UK/ 600 x 400 cm Mata ayam 4 setiap sisi ( 1 buah @360.000)</t>
  </si>
  <si>
    <t>Seminarkit (Goody bag, pulpen, note) (750 pcs @7.200)</t>
  </si>
  <si>
    <t>Note + Goody bag (150 pcs @6.700)</t>
  </si>
  <si>
    <t>MENTOS MINT 121.5 GR ( 1 bks @8.200)</t>
  </si>
  <si>
    <t>PHOTO COPY KERTAS BURAM  (744 pcs @130)</t>
  </si>
  <si>
    <t>PRINT B/W (9 pcs @500)</t>
  </si>
  <si>
    <t>Banten pejati ( 2 buah @35.000)</t>
  </si>
  <si>
    <t>DAKRON CFSC 250 PUTIH 20KG/B (2 buah @28.500)</t>
  </si>
  <si>
    <t>KARUNG KECIL (1 buah @2.000)</t>
  </si>
  <si>
    <t>DKNH 60 P Krg ( 2 buah @29.500)</t>
  </si>
  <si>
    <t>Nasi Peserta (1000 kotak @12.000)</t>
  </si>
  <si>
    <t>Nasi Undangan (25 kotak @20.000)</t>
  </si>
  <si>
    <t>Nasi Pembicara (6 kotak @45.000)</t>
  </si>
  <si>
    <t>Nasi Panitia (60 bks @7.000)</t>
  </si>
  <si>
    <t>Snack Peserta (1000 kotak @7.000)</t>
  </si>
  <si>
    <t>Snack Undangan (25 kotak @12.000)</t>
  </si>
  <si>
    <t>Snack Pembicara (6 kotak @20.000)</t>
  </si>
  <si>
    <t>TP 6 x 50 tuu SS (4 buah @3.050)</t>
  </si>
  <si>
    <t>MINTZ P DUDMINT (1 bks @5.000)</t>
  </si>
  <si>
    <t>AQUA 220ML 1X48 (26 dus @26.000)</t>
  </si>
  <si>
    <t>AQUA 600ML 1X24 (2 dus @42.000)</t>
  </si>
  <si>
    <t>Vas bunga kecil (7 buah @15.000)</t>
  </si>
  <si>
    <t>P.ss (60 pcs @1.000)</t>
  </si>
  <si>
    <t>TP 6 x 50 huh twp2  (4 buah @3.500)</t>
  </si>
  <si>
    <t>KANVAS ABC UK 35 X 45 (2 buah @24.000)</t>
  </si>
  <si>
    <t>KANVAS ABC SUPER UK 40 X 60 (2 buah @33.000)</t>
  </si>
  <si>
    <t>SPIDOL 12 W SNOWMAN (1 bks @14.000)</t>
  </si>
  <si>
    <t>D/T POLAR 1" (1 buah @9.000)</t>
  </si>
  <si>
    <t>D/T SPON POLAR 11/2" 2MTR (1 buah @13.000)</t>
  </si>
  <si>
    <t>SWANY / WARTINI VBAJU BAYI 32.5 (3 pcs @10.000)</t>
  </si>
  <si>
    <t>LEM G. (50/500) (1 pcs @8.000)</t>
  </si>
  <si>
    <t>TAS KERJA KRAFT TGG  26X33X13CM (12/600) (5 pcs @3.000)</t>
  </si>
  <si>
    <t>BATERAI ENERGIZER AA (1 bks @25.500)</t>
  </si>
  <si>
    <t>OSAMA SIMBALION (1 pcs @33.000)</t>
  </si>
  <si>
    <t>HANDY PURE CHINA NO 6 (1 pcs @5.000)</t>
  </si>
  <si>
    <t>Pop Up 20x20cm (1 buah @85.000)</t>
  </si>
  <si>
    <t>Canang isi 25 (2 bungkus @18.000)</t>
  </si>
  <si>
    <t>Canang isi 25 (2 bks @18.000)</t>
  </si>
  <si>
    <t>Pejati (2 bh @40.000)</t>
  </si>
  <si>
    <t>Permen banten (1 bks @3.000)</t>
  </si>
  <si>
    <t>Lekesan (5 bks @1.000)</t>
  </si>
  <si>
    <t>Rokok Banten (4 bks @1.000)</t>
  </si>
  <si>
    <t>Roti Banten (3 bks @1.000)</t>
  </si>
  <si>
    <t>D/T SPON POLAR 5010/8010 2" 2MTR (1 pcs @11.000)</t>
  </si>
  <si>
    <t>ORIGAMI METALIC ALFA 16X16 (1050) (9 pcs @3.500)</t>
  </si>
  <si>
    <t>LEM FOX BTL D-KOL 450GR (48) (1 pcs @13.500)</t>
  </si>
  <si>
    <t>PLASTIK SAMPAH 90X100 ht(600) (1 bungkus @9.500)</t>
  </si>
  <si>
    <t>PIPET PELANGI (64) (1 bungkus @8.000)</t>
  </si>
  <si>
    <t>SOSRO F.TEA BLKCR500 (1 botol @6.400)</t>
  </si>
  <si>
    <t>SOSRO F.TEA APEL 500 (1 botol @6.400)</t>
  </si>
  <si>
    <t>SOSRO FR.TEA XTRM.00 (1 botol @6.400)</t>
  </si>
  <si>
    <t>GELAS PLASTIK (1 bungkus @8.000)</t>
  </si>
  <si>
    <t>ABC SUSU MOCCACINO 32GR (10 bungkus @900)</t>
  </si>
  <si>
    <t>Nasi Peserta (5 kotak @12.000)</t>
  </si>
  <si>
    <t>Snack Peserta (5 kotak @7.000)</t>
  </si>
  <si>
    <t>Laminating (1 buah @4.000)</t>
  </si>
  <si>
    <t>MAP BUFALO DIAMOND 2002 (2 pcs @2.800)</t>
  </si>
  <si>
    <t>STOP MAP BUFALO NOBEL BIOLA 5002 (3 pcs @1.900)</t>
  </si>
  <si>
    <t>KIKY KWITANSI 100 LBR (1 buah @13.600)</t>
  </si>
  <si>
    <t>EKONOPAK XTAR BSR 90X115(H) (6 pcs @18.400)</t>
  </si>
  <si>
    <t>Moving Beam (2 unit @450.000)</t>
  </si>
  <si>
    <t>Pejati (5 buah @35.000)</t>
  </si>
  <si>
    <t>Permen Banten (2 bungkus @3.000)</t>
  </si>
  <si>
    <t>Rokok Banten (5 bungkus @1.000)</t>
  </si>
  <si>
    <t>Roti banten (3 buah @1.000)</t>
  </si>
  <si>
    <t>Dupa 5 jam (1 bungkus @10.000)</t>
  </si>
  <si>
    <t>Coca Cola (2 botol @4.000)</t>
  </si>
  <si>
    <t>Pakaian Tari Merak Angelo (2 psg @100.000)</t>
  </si>
  <si>
    <t>PRINT BW A4/F4 KM 360/220 (1 lbr @1.000)</t>
  </si>
  <si>
    <t>Bebek Goreng Bukit (3 pcs @145.000)</t>
  </si>
  <si>
    <t>Ice tea (1 pcs @20.000)</t>
  </si>
  <si>
    <t>Ice Lemon tea (1 pcs @29.000)</t>
  </si>
  <si>
    <t>Mineral water (1 pcs @14.000)</t>
  </si>
  <si>
    <t>Bebek Goreng Bukit (2 pcs @145.000)</t>
  </si>
  <si>
    <t>Ice Tea (2 pcs @20.000)</t>
  </si>
  <si>
    <t>Plakat (3 buah @250.000)</t>
  </si>
  <si>
    <t>Fresh strawberry juice (1 pcs @19.000)</t>
  </si>
  <si>
    <t>Mie Hokian Terbang (2 pcs @20.000)</t>
  </si>
  <si>
    <t>Jebak Mojito (1 pcs @20.000)</t>
  </si>
  <si>
    <t>Passionfruit tea (1 pcs @15.000)</t>
  </si>
  <si>
    <t>Nasi campur bali (2 pcs @30.000)</t>
  </si>
  <si>
    <t>Kontribusi peserta SEMNAS BEM FEB UNUD kategori mahasiswa/pelajar tiket no. 0007-0010, 0014, 0036-0039, 0061-0064, 0085-0087, 0089-0093, 0104, 0106, 0107, 0134-0136, 0146, 0148, 0149,  0218-0221, 0228-0230, 0233, 0234, 0244-0246, 0304-0307, 0400-0403, 0405, 0541, 0543, 0555, 0556, 0558, 0560, 0564, 0567, 0616, 0617, 0620, 0626, 0629-0637, 0902-0918, 0922, 0924-0926, 0940-0943, 0956-0958, 1208-1218, 1222, 1224, 1225, 1239-1241, 1246, 1247, 1250, 1252, 1254-1258, 1261, 1262, 1265-1275 (139 tiket @Rp 65.000)</t>
  </si>
  <si>
    <t xml:space="preserve">Kontribusi peserta SEMNAS BEM FEB UNUD kategori mahasiswa/pelajar tiket no. 0084, 0098, 0099, 0109, 0180-0182, 0209, 0213-0215, 0646, 0647, 0654, 0680, 0687-0691, 0720-0725, 0731-0734, 0753-0763, 0774, 0796-0802, 0808, 0810, 0811, 0859-0862, 0932, 0936-0939, 1011-1020, 1063, 1064, 1232-1238, 1249, 1251, 1253, 1259, 1260, 1263, 1264, 1289-1292, 1295, 1297-1304, 1309-1312, 1324-1326, 1328, 1333, 1335, 1467, 1468, 1471-1473, 1475 (116 tiket @Rp 65.000) </t>
  </si>
  <si>
    <t>Kontribusi peserta SEMNAS BEM FEB UNUD kategori mahasiswa/pelajar tiket no. 0154-0158, 0192, 0206, 0407, 0408, 0432-0436, 0452, 0453, 0455, 0457-0459, 0482-0489, 0503, 0507, 0508, 0542, 0625, 0642, 0643, 0677, 0681, 0682, 0765, 0768, 0769, 0773, 0776, 0809, 0837, 0838, 0857,  0858, 0863, 0864, 0868-0875, 0881, 0882, 0884, 0885, 0887, 0891-0893, 1191 (67 tiket @Rp 65.000)</t>
  </si>
  <si>
    <t>BEM FEB UNIVERSITAS UDAYANA</t>
  </si>
  <si>
    <t>Kwitansi</t>
  </si>
  <si>
    <t xml:space="preserve">Lighting Ruangan </t>
  </si>
  <si>
    <t>Lighting Ruangan</t>
  </si>
  <si>
    <t>Sewa Tenda</t>
  </si>
  <si>
    <t>Tenda</t>
  </si>
  <si>
    <t>BEM FEB  UNIVERSITAS UDAYANA</t>
  </si>
  <si>
    <t>KAS MASUK</t>
  </si>
  <si>
    <r>
      <t>Laba</t>
    </r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 xml:space="preserve"> orange yellow (302) (1/4 buah @20.000)</t>
    </r>
  </si>
  <si>
    <t>e-tiket citilink pp(CGK-DPS) (Economy Class) (2 tiket @1.213.000)</t>
  </si>
  <si>
    <t>e-tiket citilink pp (DPS-CGK)(Economy Class) (2 tiket @1.386.138)</t>
  </si>
  <si>
    <t>Print Warna (20 lbr @1.000)</t>
  </si>
  <si>
    <t>Print amplop (2 bh @2.000)</t>
  </si>
  <si>
    <t>Amplas (2 glg @10.000)</t>
  </si>
  <si>
    <t>Lampu natal (1 glg @75.000)</t>
  </si>
  <si>
    <t>LBR amplas hls (1 glg @5.000)</t>
  </si>
  <si>
    <t>KERTAS BURAM print (83 lbr @130)</t>
  </si>
  <si>
    <t>e-tiket Garuda pp((DPS-CGK)(Economy Class) (3 tiket @1.640.000)</t>
  </si>
  <si>
    <t>e-tiket Garuda pp ((CGK-DPS)(Economy Class) (3 tiket @1.516.000)</t>
  </si>
  <si>
    <t>Print Warrna (38 lbr @1.000)</t>
  </si>
  <si>
    <t>FOTOCOPY A4/F4 (64 lbr @250)</t>
  </si>
  <si>
    <t>0104326/NACHI DOBEL TAPE 48MMX10Y (1 buah @13.000)</t>
  </si>
  <si>
    <t>0102869KANGARO T-10 ISI STAPLES GUN TACKER ( 1 kotak @19.000)</t>
  </si>
  <si>
    <t>KOPIKO 73C 240ml (4 botol @5.800)</t>
  </si>
  <si>
    <t>Teknisi Sound WS (2 orang @500.000)</t>
  </si>
  <si>
    <t>Kebersihan/Cleaning Service (5 orang @300.000)</t>
  </si>
  <si>
    <t>Pertamax (1 liter @9.500 dibulatkan menjadi @100.000)</t>
  </si>
  <si>
    <t>Pertalite (1 liter @7.800 dibulatkan menjadi @150.000)</t>
  </si>
  <si>
    <t>Pertalite (1 liter @7.800 dibulatkan menjadi @90.000)</t>
  </si>
  <si>
    <t>Satpam (5 orang @250.000)</t>
  </si>
  <si>
    <t>Kontribusi peserta SEMNAS BEM FEB UNUD kategori mahasiswa/pelajar tiket no. 0248-0251, 0253-0258, 0568-0574, 0588-0595, 0805, 0812-0818, 1125-1129, 1132-1137, 1411, 1412, 1414-1425, 1440-1448 (67 tiket @Rp 65.000)</t>
  </si>
  <si>
    <r>
      <t>Laba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orange yellow (302) (1/4 buah @20.000)</t>
    </r>
  </si>
  <si>
    <t>Satpam (4 orang @150.000)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</si>
</sst>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[$Rp-421]* #,##0_);_([$Rp-421]* \(#,##0\);_([$Rp-421]* &quot;-&quot;_);_(@_)"/>
    <numFmt numFmtId="166" formatCode="[$-421]dd\ mmmm\ yyyy;@"/>
    <numFmt numFmtId="167" formatCode="_([$Rp-421]* #,##0_);_([$Rp-421]* \(#,##0\);_([$Rp-421]* &quot;-&quot;??_);_(@_)"/>
    <numFmt numFmtId="168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2" fontId="4" fillId="0" borderId="0" xfId="0" applyNumberFormat="1" applyFont="1" applyAlignment="1">
      <alignment horizontal="right"/>
    </xf>
    <xf numFmtId="165" fontId="4" fillId="0" borderId="11" xfId="0" applyNumberFormat="1" applyFont="1" applyBorder="1"/>
    <xf numFmtId="0" fontId="4" fillId="0" borderId="0" xfId="0" applyFont="1" applyFill="1"/>
    <xf numFmtId="165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/>
    <xf numFmtId="165" fontId="4" fillId="0" borderId="1" xfId="0" applyNumberFormat="1" applyFont="1" applyBorder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165" fontId="0" fillId="0" borderId="0" xfId="0" applyNumberFormat="1" applyFill="1"/>
    <xf numFmtId="165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165" fontId="11" fillId="0" borderId="1" xfId="0" applyNumberFormat="1" applyFont="1" applyFill="1" applyBorder="1"/>
    <xf numFmtId="165" fontId="11" fillId="0" borderId="8" xfId="0" applyNumberFormat="1" applyFont="1" applyFill="1" applyBorder="1" applyAlignment="1">
      <alignment horizontal="center"/>
    </xf>
    <xf numFmtId="165" fontId="11" fillId="0" borderId="8" xfId="0" applyNumberFormat="1" applyFont="1" applyFill="1" applyBorder="1"/>
    <xf numFmtId="0" fontId="0" fillId="0" borderId="0" xfId="0" applyBorder="1"/>
    <xf numFmtId="0" fontId="15" fillId="0" borderId="0" xfId="0" applyFont="1" applyFill="1"/>
    <xf numFmtId="0" fontId="11" fillId="0" borderId="0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vertical="center"/>
    </xf>
    <xf numFmtId="167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vertical="center"/>
    </xf>
    <xf numFmtId="164" fontId="16" fillId="0" borderId="1" xfId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 vertical="center"/>
    </xf>
    <xf numFmtId="167" fontId="16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167" fontId="16" fillId="0" borderId="7" xfId="0" applyNumberFormat="1" applyFont="1" applyFill="1" applyBorder="1" applyAlignment="1">
      <alignment vertical="center"/>
    </xf>
    <xf numFmtId="167" fontId="16" fillId="0" borderId="7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/>
    <xf numFmtId="167" fontId="17" fillId="0" borderId="1" xfId="0" applyNumberFormat="1" applyFont="1" applyFill="1" applyBorder="1"/>
    <xf numFmtId="165" fontId="17" fillId="0" borderId="1" xfId="0" applyNumberFormat="1" applyFont="1" applyFill="1" applyBorder="1"/>
    <xf numFmtId="165" fontId="2" fillId="0" borderId="0" xfId="0" applyNumberFormat="1" applyFont="1"/>
    <xf numFmtId="0" fontId="12" fillId="0" borderId="0" xfId="0" applyFont="1"/>
    <xf numFmtId="165" fontId="12" fillId="0" borderId="0" xfId="0" applyNumberFormat="1" applyFont="1" applyAlignment="1">
      <alignment horizontal="center"/>
    </xf>
    <xf numFmtId="165" fontId="2" fillId="0" borderId="11" xfId="0" applyNumberFormat="1" applyFont="1" applyBorder="1"/>
    <xf numFmtId="2" fontId="2" fillId="0" borderId="0" xfId="0" applyNumberFormat="1" applyFont="1" applyAlignment="1">
      <alignment horizontal="right"/>
    </xf>
    <xf numFmtId="0" fontId="2" fillId="0" borderId="0" xfId="0" applyFont="1" applyFill="1"/>
    <xf numFmtId="165" fontId="2" fillId="0" borderId="0" xfId="0" applyNumberFormat="1" applyFont="1" applyFill="1"/>
    <xf numFmtId="165" fontId="2" fillId="0" borderId="0" xfId="0" applyNumberFormat="1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165" fontId="15" fillId="0" borderId="0" xfId="0" applyNumberFormat="1" applyFont="1" applyFill="1"/>
    <xf numFmtId="165" fontId="2" fillId="0" borderId="1" xfId="0" applyNumberFormat="1" applyFont="1" applyFill="1" applyBorder="1"/>
    <xf numFmtId="0" fontId="6" fillId="0" borderId="0" xfId="0" applyFont="1" applyFill="1"/>
    <xf numFmtId="0" fontId="17" fillId="0" borderId="0" xfId="0" applyFont="1" applyFill="1"/>
    <xf numFmtId="165" fontId="17" fillId="0" borderId="0" xfId="0" applyNumberFormat="1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quotePrefix="1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168" fontId="13" fillId="0" borderId="0" xfId="0" quotePrefix="1" applyNumberFormat="1" applyFont="1" applyFill="1" applyAlignment="1">
      <alignment horizontal="center" vertical="center"/>
    </xf>
    <xf numFmtId="168" fontId="13" fillId="0" borderId="0" xfId="0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A111" workbookViewId="0">
      <selection activeCell="E30" sqref="E30"/>
    </sheetView>
  </sheetViews>
  <sheetFormatPr defaultRowHeight="12.75" x14ac:dyDescent="0.2"/>
  <cols>
    <col min="1" max="1" width="4.5703125" style="4" customWidth="1"/>
    <col min="2" max="2" width="7.5703125" style="4" customWidth="1"/>
    <col min="3" max="3" width="8.140625" style="4" customWidth="1"/>
    <col min="4" max="4" width="6.5703125" style="4" customWidth="1"/>
    <col min="5" max="5" width="17.140625" style="4" customWidth="1"/>
    <col min="6" max="6" width="4.42578125" style="4" customWidth="1"/>
    <col min="7" max="7" width="9" style="4" customWidth="1"/>
    <col min="8" max="8" width="5.140625" style="4" customWidth="1"/>
    <col min="9" max="9" width="13.140625" style="5" customWidth="1"/>
    <col min="10" max="10" width="13.85546875" style="5" customWidth="1"/>
    <col min="11" max="16384" width="9.140625" style="4"/>
  </cols>
  <sheetData>
    <row r="1" spans="1:10" x14ac:dyDescent="0.2">
      <c r="A1" s="114" t="s">
        <v>75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2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14" t="s">
        <v>76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x14ac:dyDescent="0.2">
      <c r="A4" s="115" t="s">
        <v>244</v>
      </c>
      <c r="B4" s="115"/>
      <c r="C4" s="115"/>
      <c r="D4" s="115"/>
      <c r="E4" s="115"/>
      <c r="F4" s="115"/>
      <c r="G4" s="115"/>
      <c r="H4" s="115"/>
      <c r="I4" s="115"/>
      <c r="J4" s="115"/>
    </row>
    <row r="6" spans="1:10" x14ac:dyDescent="0.2">
      <c r="A6" s="3" t="s">
        <v>77</v>
      </c>
    </row>
    <row r="7" spans="1:10" x14ac:dyDescent="0.2">
      <c r="A7" s="4">
        <v>1</v>
      </c>
      <c r="B7" s="4" t="s">
        <v>78</v>
      </c>
      <c r="F7" s="22"/>
      <c r="G7" s="22"/>
      <c r="H7" s="22"/>
      <c r="J7" s="5">
        <v>5000000</v>
      </c>
    </row>
    <row r="8" spans="1:10" x14ac:dyDescent="0.2">
      <c r="A8" s="4">
        <v>3</v>
      </c>
      <c r="B8" s="4" t="s">
        <v>79</v>
      </c>
      <c r="F8" s="22"/>
      <c r="G8" s="22"/>
      <c r="H8" s="22"/>
    </row>
    <row r="9" spans="1:10" x14ac:dyDescent="0.2">
      <c r="B9" s="4">
        <v>3.1</v>
      </c>
      <c r="C9" s="4" t="s">
        <v>80</v>
      </c>
      <c r="F9" s="22">
        <v>50</v>
      </c>
      <c r="G9" s="22" t="s">
        <v>81</v>
      </c>
      <c r="H9" s="22" t="s">
        <v>82</v>
      </c>
      <c r="I9" s="5">
        <v>80000</v>
      </c>
      <c r="J9" s="5">
        <v>4000000</v>
      </c>
    </row>
    <row r="10" spans="1:10" x14ac:dyDescent="0.2">
      <c r="B10" s="4">
        <v>3.2</v>
      </c>
      <c r="C10" s="4" t="s">
        <v>83</v>
      </c>
      <c r="F10" s="22">
        <v>1400</v>
      </c>
      <c r="G10" s="22" t="s">
        <v>84</v>
      </c>
      <c r="H10" s="22" t="s">
        <v>82</v>
      </c>
      <c r="I10" s="5">
        <v>65000</v>
      </c>
      <c r="J10" s="5">
        <v>91000000</v>
      </c>
    </row>
    <row r="11" spans="1:10" x14ac:dyDescent="0.2">
      <c r="B11" s="4">
        <v>3.3</v>
      </c>
      <c r="C11" s="4" t="s">
        <v>85</v>
      </c>
      <c r="F11" s="22">
        <v>50</v>
      </c>
      <c r="G11" s="22" t="s">
        <v>81</v>
      </c>
      <c r="H11" s="22" t="s">
        <v>82</v>
      </c>
      <c r="I11" s="5">
        <v>80000</v>
      </c>
      <c r="J11" s="5">
        <v>4000000</v>
      </c>
    </row>
    <row r="12" spans="1:10" x14ac:dyDescent="0.2">
      <c r="A12" s="4">
        <v>4</v>
      </c>
      <c r="B12" s="4" t="s">
        <v>86</v>
      </c>
      <c r="F12" s="22"/>
      <c r="G12" s="22"/>
      <c r="H12" s="22"/>
      <c r="J12" s="5">
        <v>2640000</v>
      </c>
    </row>
    <row r="13" spans="1:10" x14ac:dyDescent="0.2">
      <c r="A13" s="4">
        <v>6</v>
      </c>
      <c r="B13" s="4" t="s">
        <v>87</v>
      </c>
      <c r="F13" s="22"/>
      <c r="G13" s="22"/>
      <c r="H13" s="22"/>
    </row>
    <row r="14" spans="1:10" x14ac:dyDescent="0.2">
      <c r="B14" s="4">
        <v>6.3</v>
      </c>
      <c r="C14" s="4" t="s">
        <v>88</v>
      </c>
      <c r="F14" s="22"/>
      <c r="G14" s="22"/>
      <c r="H14" s="22"/>
      <c r="J14" s="5">
        <v>4700000</v>
      </c>
    </row>
    <row r="15" spans="1:10" ht="13.5" thickBot="1" x14ac:dyDescent="0.25">
      <c r="A15" s="117" t="s">
        <v>89</v>
      </c>
      <c r="B15" s="117"/>
      <c r="C15" s="117"/>
      <c r="D15" s="117"/>
      <c r="E15" s="117"/>
      <c r="F15" s="117"/>
      <c r="G15" s="117"/>
      <c r="H15" s="117"/>
      <c r="I15" s="117"/>
      <c r="J15" s="7">
        <f>SUM(J7:J14)</f>
        <v>111340000</v>
      </c>
    </row>
    <row r="16" spans="1:10" ht="13.5" thickTop="1" x14ac:dyDescent="0.2">
      <c r="F16" s="22"/>
      <c r="G16" s="22"/>
      <c r="H16" s="22"/>
    </row>
    <row r="17" spans="1:10" x14ac:dyDescent="0.2">
      <c r="A17" s="3" t="s">
        <v>90</v>
      </c>
      <c r="F17" s="22"/>
      <c r="G17" s="22"/>
      <c r="H17" s="22"/>
    </row>
    <row r="18" spans="1:10" x14ac:dyDescent="0.2">
      <c r="A18" s="4">
        <v>7</v>
      </c>
      <c r="B18" s="4" t="s">
        <v>91</v>
      </c>
      <c r="F18" s="22"/>
      <c r="G18" s="22"/>
      <c r="H18" s="22"/>
    </row>
    <row r="19" spans="1:10" x14ac:dyDescent="0.2">
      <c r="B19" s="4">
        <v>7.1</v>
      </c>
      <c r="C19" s="4" t="s">
        <v>92</v>
      </c>
      <c r="F19" s="22">
        <v>2</v>
      </c>
      <c r="G19" s="22" t="s">
        <v>93</v>
      </c>
      <c r="H19" s="22" t="s">
        <v>82</v>
      </c>
      <c r="I19" s="5">
        <v>50000</v>
      </c>
      <c r="J19" s="5">
        <f>F19*I19</f>
        <v>100000</v>
      </c>
    </row>
    <row r="20" spans="1:10" x14ac:dyDescent="0.2">
      <c r="B20" s="4">
        <v>7.2</v>
      </c>
      <c r="C20" s="4" t="s">
        <v>94</v>
      </c>
      <c r="F20" s="22">
        <v>2</v>
      </c>
      <c r="G20" s="22" t="s">
        <v>95</v>
      </c>
      <c r="H20" s="22" t="s">
        <v>82</v>
      </c>
      <c r="I20" s="5">
        <v>15000</v>
      </c>
      <c r="J20" s="5">
        <f>F20*I20</f>
        <v>30000</v>
      </c>
    </row>
    <row r="21" spans="1:10" x14ac:dyDescent="0.2">
      <c r="B21" s="4">
        <v>7.3</v>
      </c>
      <c r="C21" s="4" t="s">
        <v>96</v>
      </c>
      <c r="F21" s="22">
        <v>1</v>
      </c>
      <c r="G21" s="22" t="s">
        <v>97</v>
      </c>
      <c r="H21" s="22" t="s">
        <v>82</v>
      </c>
      <c r="I21" s="5">
        <v>20000</v>
      </c>
      <c r="J21" s="5">
        <f>F21*I21</f>
        <v>20000</v>
      </c>
    </row>
    <row r="22" spans="1:10" x14ac:dyDescent="0.2">
      <c r="B22" s="4">
        <v>7.4</v>
      </c>
      <c r="C22" s="4" t="s">
        <v>98</v>
      </c>
      <c r="F22" s="22"/>
      <c r="G22" s="22"/>
      <c r="H22" s="22"/>
      <c r="J22" s="5">
        <v>500000</v>
      </c>
    </row>
    <row r="23" spans="1:10" x14ac:dyDescent="0.2">
      <c r="B23" s="4">
        <v>7.5</v>
      </c>
      <c r="C23" s="4" t="s">
        <v>99</v>
      </c>
      <c r="F23" s="22"/>
      <c r="G23" s="22"/>
      <c r="H23" s="22"/>
      <c r="J23" s="5">
        <v>600000</v>
      </c>
    </row>
    <row r="24" spans="1:10" x14ac:dyDescent="0.2">
      <c r="B24" s="4">
        <v>7.6</v>
      </c>
      <c r="C24" s="4" t="s">
        <v>100</v>
      </c>
      <c r="F24" s="22"/>
      <c r="G24" s="22"/>
      <c r="H24" s="22"/>
    </row>
    <row r="25" spans="1:10" x14ac:dyDescent="0.2">
      <c r="C25" s="4" t="s">
        <v>212</v>
      </c>
      <c r="D25" s="4" t="s">
        <v>232</v>
      </c>
      <c r="F25" s="22">
        <v>1500</v>
      </c>
      <c r="G25" s="22" t="s">
        <v>97</v>
      </c>
      <c r="H25" s="22" t="s">
        <v>82</v>
      </c>
      <c r="I25" s="5">
        <v>2000</v>
      </c>
      <c r="J25" s="5">
        <f>I25*F25</f>
        <v>3000000</v>
      </c>
    </row>
    <row r="26" spans="1:10" x14ac:dyDescent="0.2">
      <c r="C26" s="4" t="s">
        <v>234</v>
      </c>
      <c r="D26" s="4" t="s">
        <v>233</v>
      </c>
      <c r="F26" s="22">
        <v>1500</v>
      </c>
      <c r="G26" s="22" t="s">
        <v>97</v>
      </c>
      <c r="H26" s="22" t="s">
        <v>82</v>
      </c>
      <c r="I26" s="5">
        <v>1000</v>
      </c>
      <c r="J26" s="5">
        <f>I26*F26</f>
        <v>1500000</v>
      </c>
    </row>
    <row r="27" spans="1:10" x14ac:dyDescent="0.2">
      <c r="B27" s="4">
        <v>7.7</v>
      </c>
      <c r="C27" s="4" t="s">
        <v>101</v>
      </c>
      <c r="F27" s="22">
        <v>1500</v>
      </c>
      <c r="G27" s="22" t="s">
        <v>97</v>
      </c>
      <c r="H27" s="22" t="s">
        <v>82</v>
      </c>
      <c r="I27" s="5">
        <v>300</v>
      </c>
      <c r="J27" s="5">
        <f>F27*I27</f>
        <v>450000</v>
      </c>
    </row>
    <row r="28" spans="1:10" x14ac:dyDescent="0.2">
      <c r="B28" s="4">
        <v>7.9</v>
      </c>
      <c r="C28" s="4" t="s">
        <v>102</v>
      </c>
      <c r="F28" s="22"/>
      <c r="G28" s="22"/>
      <c r="H28" s="22"/>
    </row>
    <row r="29" spans="1:10" x14ac:dyDescent="0.2">
      <c r="C29" s="4" t="s">
        <v>103</v>
      </c>
      <c r="D29" s="4" t="s">
        <v>104</v>
      </c>
      <c r="F29" s="22">
        <v>1500</v>
      </c>
      <c r="G29" s="22" t="s">
        <v>97</v>
      </c>
      <c r="H29" s="22" t="s">
        <v>82</v>
      </c>
      <c r="I29" s="5">
        <v>2000</v>
      </c>
      <c r="J29" s="5">
        <f t="shared" ref="J29:J36" si="0">F29*I29</f>
        <v>3000000</v>
      </c>
    </row>
    <row r="30" spans="1:10" x14ac:dyDescent="0.2">
      <c r="C30" s="4" t="s">
        <v>105</v>
      </c>
      <c r="D30" s="4" t="s">
        <v>106</v>
      </c>
      <c r="F30" s="22">
        <v>60</v>
      </c>
      <c r="G30" s="22" t="s">
        <v>97</v>
      </c>
      <c r="H30" s="22" t="s">
        <v>82</v>
      </c>
      <c r="I30" s="5">
        <v>2000</v>
      </c>
      <c r="J30" s="5">
        <f t="shared" si="0"/>
        <v>120000</v>
      </c>
    </row>
    <row r="31" spans="1:10" x14ac:dyDescent="0.2">
      <c r="C31" s="4" t="s">
        <v>107</v>
      </c>
      <c r="D31" s="4" t="s">
        <v>108</v>
      </c>
      <c r="F31" s="22">
        <v>2</v>
      </c>
      <c r="G31" s="22" t="s">
        <v>97</v>
      </c>
      <c r="H31" s="22" t="s">
        <v>82</v>
      </c>
      <c r="I31" s="5">
        <v>2000</v>
      </c>
      <c r="J31" s="5">
        <v>4000</v>
      </c>
    </row>
    <row r="32" spans="1:10" x14ac:dyDescent="0.2">
      <c r="C32" s="4" t="s">
        <v>109</v>
      </c>
      <c r="D32" s="4" t="s">
        <v>110</v>
      </c>
      <c r="F32" s="22">
        <v>2</v>
      </c>
      <c r="G32" s="22" t="s">
        <v>97</v>
      </c>
      <c r="H32" s="22" t="s">
        <v>82</v>
      </c>
      <c r="I32" s="24">
        <v>2000</v>
      </c>
      <c r="J32" s="5">
        <f t="shared" si="0"/>
        <v>4000</v>
      </c>
    </row>
    <row r="33" spans="1:10" x14ac:dyDescent="0.2">
      <c r="C33" s="4" t="s">
        <v>111</v>
      </c>
      <c r="D33" s="4" t="s">
        <v>112</v>
      </c>
      <c r="F33" s="22">
        <v>8</v>
      </c>
      <c r="G33" s="22" t="s">
        <v>97</v>
      </c>
      <c r="H33" s="22" t="s">
        <v>82</v>
      </c>
      <c r="I33" s="5">
        <v>2000</v>
      </c>
      <c r="J33" s="5">
        <f t="shared" si="0"/>
        <v>16000</v>
      </c>
    </row>
    <row r="34" spans="1:10" x14ac:dyDescent="0.2">
      <c r="C34" s="4" t="s">
        <v>113</v>
      </c>
      <c r="D34" s="4" t="s">
        <v>114</v>
      </c>
      <c r="F34" s="22">
        <v>3</v>
      </c>
      <c r="G34" s="22" t="s">
        <v>97</v>
      </c>
      <c r="H34" s="22" t="s">
        <v>82</v>
      </c>
      <c r="I34" s="5">
        <v>2000</v>
      </c>
      <c r="J34" s="5">
        <f t="shared" si="0"/>
        <v>6000</v>
      </c>
    </row>
    <row r="35" spans="1:10" x14ac:dyDescent="0.2">
      <c r="C35" s="4" t="s">
        <v>209</v>
      </c>
      <c r="D35" s="4" t="s">
        <v>210</v>
      </c>
      <c r="F35" s="22">
        <v>5</v>
      </c>
      <c r="G35" s="22" t="s">
        <v>97</v>
      </c>
      <c r="H35" s="22" t="s">
        <v>82</v>
      </c>
      <c r="I35" s="5">
        <v>2000</v>
      </c>
      <c r="J35" s="5">
        <f t="shared" si="0"/>
        <v>10000</v>
      </c>
    </row>
    <row r="36" spans="1:10" x14ac:dyDescent="0.2">
      <c r="B36" s="6" t="s">
        <v>115</v>
      </c>
      <c r="C36" s="4" t="s">
        <v>116</v>
      </c>
      <c r="F36" s="22">
        <v>5</v>
      </c>
      <c r="G36" s="22" t="s">
        <v>97</v>
      </c>
      <c r="H36" s="22" t="s">
        <v>82</v>
      </c>
      <c r="I36" s="5">
        <v>150000</v>
      </c>
      <c r="J36" s="5">
        <f t="shared" si="0"/>
        <v>750000</v>
      </c>
    </row>
    <row r="37" spans="1:10" x14ac:dyDescent="0.2">
      <c r="B37" s="4">
        <v>7.11</v>
      </c>
      <c r="C37" s="4" t="s">
        <v>117</v>
      </c>
      <c r="F37" s="22"/>
      <c r="G37" s="22"/>
      <c r="H37" s="22"/>
      <c r="J37" s="5">
        <v>100000</v>
      </c>
    </row>
    <row r="38" spans="1:10" x14ac:dyDescent="0.2">
      <c r="C38" s="4" t="s">
        <v>211</v>
      </c>
      <c r="D38" s="4" t="s">
        <v>215</v>
      </c>
      <c r="F38" s="22">
        <v>4</v>
      </c>
      <c r="G38" s="22" t="s">
        <v>97</v>
      </c>
      <c r="H38" s="22" t="s">
        <v>82</v>
      </c>
      <c r="I38" s="5">
        <v>6000</v>
      </c>
      <c r="J38" s="5">
        <f>I38*F38</f>
        <v>24000</v>
      </c>
    </row>
    <row r="39" spans="1:10" x14ac:dyDescent="0.2">
      <c r="C39" s="4" t="s">
        <v>216</v>
      </c>
      <c r="D39" s="4" t="s">
        <v>230</v>
      </c>
      <c r="F39" s="22">
        <v>1500</v>
      </c>
      <c r="G39" s="22" t="s">
        <v>231</v>
      </c>
      <c r="H39" s="22" t="s">
        <v>82</v>
      </c>
      <c r="I39" s="5">
        <v>5000</v>
      </c>
      <c r="J39" s="5">
        <v>7500000</v>
      </c>
    </row>
    <row r="40" spans="1:10" x14ac:dyDescent="0.2">
      <c r="C40" s="4" t="s">
        <v>218</v>
      </c>
      <c r="D40" s="4" t="s">
        <v>217</v>
      </c>
      <c r="F40" s="22"/>
      <c r="G40" s="22"/>
      <c r="H40" s="22"/>
      <c r="J40" s="5">
        <v>10000</v>
      </c>
    </row>
    <row r="41" spans="1:10" x14ac:dyDescent="0.2">
      <c r="C41" s="4" t="s">
        <v>221</v>
      </c>
      <c r="D41" s="4" t="s">
        <v>219</v>
      </c>
      <c r="F41" s="22"/>
      <c r="G41" s="22"/>
      <c r="H41" s="22"/>
      <c r="J41" s="5">
        <v>2000</v>
      </c>
    </row>
    <row r="42" spans="1:10" x14ac:dyDescent="0.2">
      <c r="C42" s="4" t="s">
        <v>251</v>
      </c>
      <c r="D42" s="4" t="s">
        <v>255</v>
      </c>
      <c r="F42" s="22"/>
      <c r="G42" s="22"/>
      <c r="H42" s="22"/>
      <c r="J42" s="5">
        <v>7000</v>
      </c>
    </row>
    <row r="43" spans="1:10" x14ac:dyDescent="0.2">
      <c r="C43" s="4" t="s">
        <v>252</v>
      </c>
      <c r="D43" s="4" t="s">
        <v>462</v>
      </c>
      <c r="F43" s="22"/>
      <c r="G43" s="22"/>
      <c r="H43" s="22"/>
      <c r="J43" s="5">
        <v>5000</v>
      </c>
    </row>
    <row r="44" spans="1:10" ht="13.5" thickBot="1" x14ac:dyDescent="0.25">
      <c r="A44" s="117" t="s">
        <v>118</v>
      </c>
      <c r="B44" s="117"/>
      <c r="C44" s="117"/>
      <c r="D44" s="117"/>
      <c r="E44" s="117"/>
      <c r="F44" s="117"/>
      <c r="G44" s="117"/>
      <c r="H44" s="117"/>
      <c r="I44" s="117"/>
      <c r="J44" s="7">
        <f>SUM(J19:J43)</f>
        <v>17758000</v>
      </c>
    </row>
    <row r="45" spans="1:10" ht="13.5" thickTop="1" x14ac:dyDescent="0.2">
      <c r="A45" s="4">
        <v>8</v>
      </c>
      <c r="B45" s="4" t="s">
        <v>119</v>
      </c>
      <c r="F45" s="22"/>
      <c r="G45" s="22"/>
      <c r="H45" s="22"/>
    </row>
    <row r="46" spans="1:10" x14ac:dyDescent="0.2">
      <c r="B46" s="4">
        <v>8.1</v>
      </c>
      <c r="C46" s="4" t="s">
        <v>120</v>
      </c>
      <c r="F46" s="22"/>
      <c r="G46" s="22"/>
      <c r="H46" s="22"/>
    </row>
    <row r="47" spans="1:10" x14ac:dyDescent="0.2">
      <c r="C47" s="4" t="s">
        <v>121</v>
      </c>
      <c r="D47" s="4" t="s">
        <v>122</v>
      </c>
      <c r="F47" s="22"/>
      <c r="G47" s="22"/>
      <c r="H47" s="22"/>
      <c r="J47" s="5">
        <v>800000</v>
      </c>
    </row>
    <row r="48" spans="1:10" x14ac:dyDescent="0.2">
      <c r="C48" s="4" t="s">
        <v>123</v>
      </c>
      <c r="D48" s="4" t="s">
        <v>124</v>
      </c>
      <c r="F48" s="22"/>
      <c r="G48" s="22"/>
      <c r="H48" s="22"/>
    </row>
    <row r="49" spans="1:10" x14ac:dyDescent="0.2">
      <c r="A49" s="8"/>
      <c r="B49" s="8"/>
      <c r="C49" s="8"/>
      <c r="D49" s="8" t="s">
        <v>72</v>
      </c>
      <c r="E49" s="8" t="s">
        <v>125</v>
      </c>
      <c r="F49" s="23">
        <v>2</v>
      </c>
      <c r="G49" s="23" t="s">
        <v>97</v>
      </c>
      <c r="H49" s="23" t="s">
        <v>82</v>
      </c>
      <c r="I49" s="9">
        <v>250000</v>
      </c>
      <c r="J49" s="9">
        <f>F49*I49</f>
        <v>500000</v>
      </c>
    </row>
    <row r="50" spans="1:10" x14ac:dyDescent="0.2">
      <c r="A50" s="8"/>
      <c r="B50" s="8"/>
      <c r="C50" s="8"/>
      <c r="D50" s="8" t="s">
        <v>52</v>
      </c>
      <c r="E50" s="8" t="s">
        <v>126</v>
      </c>
      <c r="F50" s="23">
        <v>2</v>
      </c>
      <c r="G50" s="23" t="s">
        <v>97</v>
      </c>
      <c r="H50" s="23" t="s">
        <v>82</v>
      </c>
      <c r="I50" s="9">
        <v>250000</v>
      </c>
      <c r="J50" s="9">
        <f>F50*I50</f>
        <v>500000</v>
      </c>
    </row>
    <row r="51" spans="1:10" x14ac:dyDescent="0.2">
      <c r="B51" s="4">
        <v>8.1999999999999993</v>
      </c>
      <c r="C51" s="4" t="s">
        <v>127</v>
      </c>
      <c r="F51" s="22"/>
      <c r="G51" s="22"/>
      <c r="H51" s="22"/>
    </row>
    <row r="52" spans="1:10" x14ac:dyDescent="0.2">
      <c r="C52" s="4" t="s">
        <v>128</v>
      </c>
      <c r="D52" s="4" t="s">
        <v>129</v>
      </c>
      <c r="F52" s="22">
        <v>2</v>
      </c>
      <c r="G52" s="22" t="s">
        <v>97</v>
      </c>
      <c r="H52" s="22" t="s">
        <v>82</v>
      </c>
      <c r="I52" s="5">
        <v>30000</v>
      </c>
      <c r="J52" s="5">
        <f>F52*I52</f>
        <v>60000</v>
      </c>
    </row>
    <row r="53" spans="1:10" x14ac:dyDescent="0.2">
      <c r="C53" s="4" t="s">
        <v>130</v>
      </c>
      <c r="D53" s="4" t="s">
        <v>131</v>
      </c>
      <c r="F53" s="22">
        <v>1</v>
      </c>
      <c r="G53" s="22" t="s">
        <v>97</v>
      </c>
      <c r="H53" s="22" t="s">
        <v>82</v>
      </c>
      <c r="I53" s="5">
        <v>70000</v>
      </c>
      <c r="J53" s="5">
        <f>F53*I53</f>
        <v>70000</v>
      </c>
    </row>
    <row r="54" spans="1:10" x14ac:dyDescent="0.2">
      <c r="B54" s="4">
        <v>8.3000000000000007</v>
      </c>
      <c r="C54" s="4" t="s">
        <v>132</v>
      </c>
      <c r="F54" s="22"/>
      <c r="G54" s="22"/>
      <c r="H54" s="22"/>
    </row>
    <row r="55" spans="1:10" x14ac:dyDescent="0.2">
      <c r="C55" s="4" t="s">
        <v>133</v>
      </c>
      <c r="D55" s="4" t="s">
        <v>134</v>
      </c>
      <c r="F55" s="22">
        <v>2</v>
      </c>
      <c r="G55" s="22" t="s">
        <v>135</v>
      </c>
      <c r="H55" s="22" t="s">
        <v>82</v>
      </c>
      <c r="I55" s="5">
        <v>80000</v>
      </c>
      <c r="J55" s="5">
        <f>F55*I55</f>
        <v>160000</v>
      </c>
    </row>
    <row r="56" spans="1:10" x14ac:dyDescent="0.2">
      <c r="C56" s="4" t="s">
        <v>53</v>
      </c>
      <c r="D56" s="4" t="s">
        <v>136</v>
      </c>
      <c r="F56" s="22">
        <v>2</v>
      </c>
      <c r="G56" s="22" t="s">
        <v>135</v>
      </c>
      <c r="H56" s="22" t="s">
        <v>82</v>
      </c>
      <c r="I56" s="5">
        <v>80000</v>
      </c>
      <c r="J56" s="5">
        <f>F56*I56</f>
        <v>160000</v>
      </c>
    </row>
    <row r="57" spans="1:10" x14ac:dyDescent="0.2">
      <c r="C57" s="4" t="s">
        <v>137</v>
      </c>
      <c r="D57" s="4" t="s">
        <v>138</v>
      </c>
      <c r="F57" s="22"/>
      <c r="G57" s="22"/>
      <c r="H57" s="22"/>
    </row>
    <row r="58" spans="1:10" x14ac:dyDescent="0.2">
      <c r="A58" s="8"/>
      <c r="B58" s="8"/>
      <c r="C58" s="8"/>
      <c r="D58" s="8" t="s">
        <v>49</v>
      </c>
      <c r="E58" s="8" t="s">
        <v>139</v>
      </c>
      <c r="F58" s="23"/>
      <c r="G58" s="23"/>
      <c r="H58" s="23"/>
      <c r="I58" s="9"/>
      <c r="J58" s="9">
        <v>30000000</v>
      </c>
    </row>
    <row r="59" spans="1:10" x14ac:dyDescent="0.2">
      <c r="B59" s="4">
        <v>8.4</v>
      </c>
      <c r="C59" s="4" t="s">
        <v>140</v>
      </c>
      <c r="F59" s="22"/>
      <c r="G59" s="22"/>
      <c r="H59" s="22"/>
      <c r="J59" s="5">
        <v>100000</v>
      </c>
    </row>
    <row r="60" spans="1:10" x14ac:dyDescent="0.2">
      <c r="C60" s="4" t="s">
        <v>220</v>
      </c>
      <c r="D60" s="4" t="s">
        <v>245</v>
      </c>
      <c r="F60" s="22">
        <v>2</v>
      </c>
      <c r="G60" s="22" t="s">
        <v>84</v>
      </c>
      <c r="H60" s="22" t="s">
        <v>82</v>
      </c>
      <c r="I60" s="5">
        <v>10000</v>
      </c>
      <c r="J60" s="5">
        <f>I60*F60</f>
        <v>20000</v>
      </c>
    </row>
    <row r="61" spans="1:10" ht="13.5" thickBot="1" x14ac:dyDescent="0.25">
      <c r="A61" s="117" t="s">
        <v>141</v>
      </c>
      <c r="B61" s="117"/>
      <c r="C61" s="117"/>
      <c r="D61" s="117"/>
      <c r="E61" s="117"/>
      <c r="F61" s="117"/>
      <c r="G61" s="117"/>
      <c r="H61" s="117"/>
      <c r="I61" s="117"/>
      <c r="J61" s="7">
        <f>SUM(J47:J60)</f>
        <v>32370000</v>
      </c>
    </row>
    <row r="62" spans="1:10" ht="13.5" thickTop="1" x14ac:dyDescent="0.2">
      <c r="A62" s="4">
        <v>9</v>
      </c>
      <c r="B62" s="4" t="s">
        <v>142</v>
      </c>
      <c r="F62" s="22"/>
      <c r="G62" s="22"/>
      <c r="H62" s="22"/>
    </row>
    <row r="63" spans="1:10" x14ac:dyDescent="0.2">
      <c r="B63" s="4">
        <v>9.1</v>
      </c>
      <c r="C63" s="4" t="s">
        <v>143</v>
      </c>
      <c r="F63" s="22"/>
      <c r="G63" s="22"/>
      <c r="H63" s="22"/>
    </row>
    <row r="64" spans="1:10" x14ac:dyDescent="0.2">
      <c r="C64" s="4" t="s">
        <v>144</v>
      </c>
      <c r="D64" s="4" t="s">
        <v>145</v>
      </c>
      <c r="F64" s="22"/>
      <c r="G64" s="22"/>
      <c r="H64" s="22"/>
      <c r="J64" s="5">
        <v>2500000</v>
      </c>
    </row>
    <row r="65" spans="1:10" x14ac:dyDescent="0.2">
      <c r="C65" s="4" t="s">
        <v>51</v>
      </c>
      <c r="D65" s="4" t="s">
        <v>146</v>
      </c>
      <c r="F65" s="22">
        <v>2</v>
      </c>
      <c r="G65" s="22" t="s">
        <v>147</v>
      </c>
      <c r="H65" s="22" t="s">
        <v>82</v>
      </c>
      <c r="I65" s="5">
        <v>1000000</v>
      </c>
      <c r="J65" s="5">
        <f>F65*I65</f>
        <v>2000000</v>
      </c>
    </row>
    <row r="66" spans="1:10" x14ac:dyDescent="0.2">
      <c r="B66" s="4">
        <v>9.1999999999999993</v>
      </c>
      <c r="C66" s="4" t="s">
        <v>148</v>
      </c>
      <c r="F66" s="22">
        <v>1</v>
      </c>
      <c r="G66" s="22" t="s">
        <v>149</v>
      </c>
      <c r="H66" s="22" t="s">
        <v>82</v>
      </c>
      <c r="I66" s="5">
        <v>1500000</v>
      </c>
      <c r="J66" s="5">
        <f>F66*I66</f>
        <v>1500000</v>
      </c>
    </row>
    <row r="67" spans="1:10" x14ac:dyDescent="0.2">
      <c r="B67" s="4">
        <v>9.3000000000000007</v>
      </c>
      <c r="C67" s="4" t="s">
        <v>150</v>
      </c>
      <c r="F67" s="22"/>
      <c r="G67" s="22"/>
      <c r="H67" s="22"/>
      <c r="J67" s="5">
        <v>2500000</v>
      </c>
    </row>
    <row r="68" spans="1:10" x14ac:dyDescent="0.2">
      <c r="B68" s="4">
        <v>9.5</v>
      </c>
      <c r="C68" s="4" t="s">
        <v>463</v>
      </c>
      <c r="F68" s="22">
        <v>2</v>
      </c>
      <c r="G68" s="22" t="s">
        <v>149</v>
      </c>
      <c r="H68" s="22" t="s">
        <v>82</v>
      </c>
      <c r="I68" s="5">
        <v>500000</v>
      </c>
      <c r="J68" s="5">
        <f>F68*I68</f>
        <v>1000000</v>
      </c>
    </row>
    <row r="69" spans="1:10" x14ac:dyDescent="0.2">
      <c r="B69" s="4">
        <v>9.6999999999999993</v>
      </c>
      <c r="C69" s="4" t="s">
        <v>465</v>
      </c>
      <c r="F69" s="22">
        <v>4</v>
      </c>
      <c r="G69" s="22" t="s">
        <v>466</v>
      </c>
      <c r="H69" s="22" t="s">
        <v>82</v>
      </c>
      <c r="I69" s="5">
        <v>175000</v>
      </c>
      <c r="J69" s="5">
        <f>F69*I69</f>
        <v>700000</v>
      </c>
    </row>
    <row r="70" spans="1:10" x14ac:dyDescent="0.2">
      <c r="B70" s="4">
        <v>9.11</v>
      </c>
      <c r="C70" s="4" t="s">
        <v>151</v>
      </c>
      <c r="F70" s="22"/>
      <c r="G70" s="22"/>
      <c r="H70" s="22"/>
      <c r="J70" s="5">
        <v>100000</v>
      </c>
    </row>
    <row r="71" spans="1:10" x14ac:dyDescent="0.2">
      <c r="C71" s="4" t="s">
        <v>222</v>
      </c>
      <c r="D71" s="4" t="s">
        <v>224</v>
      </c>
      <c r="F71" s="22">
        <v>1</v>
      </c>
      <c r="G71" s="22" t="s">
        <v>158</v>
      </c>
      <c r="H71" s="22" t="s">
        <v>82</v>
      </c>
      <c r="I71" s="5">
        <v>10000</v>
      </c>
      <c r="J71" s="5">
        <f>I71*F71</f>
        <v>10000</v>
      </c>
    </row>
    <row r="72" spans="1:10" x14ac:dyDescent="0.2">
      <c r="C72" s="4" t="s">
        <v>223</v>
      </c>
      <c r="D72" s="4" t="s">
        <v>225</v>
      </c>
      <c r="F72" s="22">
        <v>1</v>
      </c>
      <c r="G72" s="22" t="s">
        <v>235</v>
      </c>
      <c r="H72" s="22" t="s">
        <v>82</v>
      </c>
      <c r="I72" s="5">
        <v>20000</v>
      </c>
      <c r="J72" s="5">
        <f>I72*F72</f>
        <v>20000</v>
      </c>
    </row>
    <row r="73" spans="1:10" x14ac:dyDescent="0.2">
      <c r="C73" s="4" t="s">
        <v>253</v>
      </c>
      <c r="D73" s="4" t="s">
        <v>257</v>
      </c>
      <c r="F73" s="22"/>
      <c r="G73" s="22"/>
      <c r="H73" s="22"/>
      <c r="J73" s="5">
        <v>200000</v>
      </c>
    </row>
    <row r="74" spans="1:10" ht="13.5" thickBot="1" x14ac:dyDescent="0.25">
      <c r="A74" s="117" t="s">
        <v>152</v>
      </c>
      <c r="B74" s="117"/>
      <c r="C74" s="117"/>
      <c r="D74" s="117"/>
      <c r="E74" s="117"/>
      <c r="F74" s="117"/>
      <c r="G74" s="117"/>
      <c r="H74" s="117"/>
      <c r="I74" s="117"/>
      <c r="J74" s="7">
        <f>SUM(J64:J73)</f>
        <v>10530000</v>
      </c>
    </row>
    <row r="75" spans="1:10" ht="13.5" thickTop="1" x14ac:dyDescent="0.2">
      <c r="A75" s="4">
        <v>10</v>
      </c>
      <c r="B75" s="4" t="s">
        <v>153</v>
      </c>
      <c r="F75" s="22"/>
      <c r="G75" s="22"/>
      <c r="H75" s="22"/>
    </row>
    <row r="76" spans="1:10" x14ac:dyDescent="0.2">
      <c r="B76" s="4">
        <v>10.1</v>
      </c>
      <c r="C76" s="4" t="s">
        <v>154</v>
      </c>
      <c r="F76" s="22"/>
      <c r="G76" s="22"/>
      <c r="H76" s="22"/>
    </row>
    <row r="77" spans="1:10" x14ac:dyDescent="0.2">
      <c r="C77" s="4" t="s">
        <v>39</v>
      </c>
      <c r="D77" s="4" t="s">
        <v>155</v>
      </c>
      <c r="F77" s="22"/>
      <c r="G77" s="22"/>
      <c r="H77" s="22"/>
    </row>
    <row r="78" spans="1:10" x14ac:dyDescent="0.2">
      <c r="A78" s="8"/>
      <c r="B78" s="8"/>
      <c r="C78" s="8"/>
      <c r="D78" s="8" t="s">
        <v>40</v>
      </c>
      <c r="E78" s="8" t="s">
        <v>156</v>
      </c>
      <c r="F78" s="23">
        <v>30</v>
      </c>
      <c r="G78" s="23" t="s">
        <v>95</v>
      </c>
      <c r="H78" s="23" t="s">
        <v>82</v>
      </c>
      <c r="I78" s="9">
        <v>5000</v>
      </c>
      <c r="J78" s="9">
        <f>F78*I78</f>
        <v>150000</v>
      </c>
    </row>
    <row r="79" spans="1:10" x14ac:dyDescent="0.2">
      <c r="A79" s="8"/>
      <c r="B79" s="8"/>
      <c r="C79" s="8"/>
      <c r="D79" s="8" t="s">
        <v>73</v>
      </c>
      <c r="E79" s="8" t="s">
        <v>157</v>
      </c>
      <c r="F79" s="23">
        <v>60</v>
      </c>
      <c r="G79" s="23" t="s">
        <v>158</v>
      </c>
      <c r="H79" s="23" t="s">
        <v>82</v>
      </c>
      <c r="I79" s="9">
        <v>5000</v>
      </c>
      <c r="J79" s="9">
        <f>F79*I79</f>
        <v>300000</v>
      </c>
    </row>
    <row r="80" spans="1:10" x14ac:dyDescent="0.2">
      <c r="C80" s="4" t="s">
        <v>159</v>
      </c>
      <c r="D80" s="4" t="s">
        <v>160</v>
      </c>
      <c r="F80" s="22"/>
      <c r="G80" s="22"/>
      <c r="H80" s="22"/>
    </row>
    <row r="81" spans="1:10" x14ac:dyDescent="0.2">
      <c r="A81" s="8"/>
      <c r="B81" s="8"/>
      <c r="C81" s="8"/>
      <c r="D81" s="8" t="s">
        <v>37</v>
      </c>
      <c r="E81" s="8" t="s">
        <v>161</v>
      </c>
      <c r="F81" s="23">
        <v>1500</v>
      </c>
      <c r="G81" s="23" t="s">
        <v>95</v>
      </c>
      <c r="H81" s="23" t="s">
        <v>82</v>
      </c>
      <c r="I81" s="9">
        <v>5000</v>
      </c>
      <c r="J81" s="9">
        <f>F81*I81</f>
        <v>7500000</v>
      </c>
    </row>
    <row r="82" spans="1:10" x14ac:dyDescent="0.2">
      <c r="A82" s="8"/>
      <c r="B82" s="8"/>
      <c r="C82" s="8"/>
      <c r="D82" s="8" t="s">
        <v>46</v>
      </c>
      <c r="E82" s="8" t="s">
        <v>156</v>
      </c>
      <c r="F82" s="23">
        <v>30</v>
      </c>
      <c r="G82" s="23" t="s">
        <v>95</v>
      </c>
      <c r="H82" s="23" t="s">
        <v>82</v>
      </c>
      <c r="I82" s="9">
        <v>5000</v>
      </c>
      <c r="J82" s="9">
        <f>F82*I82</f>
        <v>150000</v>
      </c>
    </row>
    <row r="83" spans="1:10" x14ac:dyDescent="0.2">
      <c r="A83" s="8"/>
      <c r="B83" s="8"/>
      <c r="C83" s="8"/>
      <c r="D83" s="8" t="s">
        <v>38</v>
      </c>
      <c r="E83" s="8" t="s">
        <v>157</v>
      </c>
      <c r="F83" s="23">
        <v>60</v>
      </c>
      <c r="G83" s="23" t="s">
        <v>95</v>
      </c>
      <c r="H83" s="23" t="s">
        <v>82</v>
      </c>
      <c r="I83" s="9">
        <v>5000</v>
      </c>
      <c r="J83" s="9">
        <f>F83*I83</f>
        <v>300000</v>
      </c>
    </row>
    <row r="84" spans="1:10" x14ac:dyDescent="0.2">
      <c r="A84" s="8"/>
      <c r="B84" s="8"/>
      <c r="C84" s="8"/>
      <c r="D84" s="8" t="s">
        <v>47</v>
      </c>
      <c r="E84" s="8" t="s">
        <v>162</v>
      </c>
      <c r="F84" s="23">
        <v>2</v>
      </c>
      <c r="G84" s="23" t="s">
        <v>95</v>
      </c>
      <c r="H84" s="23" t="s">
        <v>82</v>
      </c>
      <c r="I84" s="9">
        <v>10000</v>
      </c>
      <c r="J84" s="9">
        <f>F84*I84</f>
        <v>20000</v>
      </c>
    </row>
    <row r="85" spans="1:10" x14ac:dyDescent="0.2">
      <c r="B85" s="4">
        <v>10.199999999999999</v>
      </c>
      <c r="C85" s="4" t="s">
        <v>163</v>
      </c>
      <c r="F85" s="22"/>
      <c r="G85" s="22"/>
      <c r="H85" s="22"/>
    </row>
    <row r="86" spans="1:10" x14ac:dyDescent="0.2">
      <c r="A86" s="8"/>
      <c r="B86" s="8"/>
      <c r="C86" s="8" t="s">
        <v>164</v>
      </c>
      <c r="D86" s="8" t="s">
        <v>165</v>
      </c>
      <c r="E86" s="8"/>
      <c r="F86" s="23"/>
      <c r="G86" s="23"/>
      <c r="H86" s="23"/>
      <c r="I86" s="9"/>
      <c r="J86" s="9"/>
    </row>
    <row r="87" spans="1:10" x14ac:dyDescent="0.2">
      <c r="A87" s="8"/>
      <c r="B87" s="8"/>
      <c r="C87" s="8"/>
      <c r="D87" s="8" t="s">
        <v>48</v>
      </c>
      <c r="E87" s="8" t="s">
        <v>157</v>
      </c>
      <c r="F87" s="23">
        <v>60</v>
      </c>
      <c r="G87" s="23" t="s">
        <v>158</v>
      </c>
      <c r="H87" s="23" t="s">
        <v>82</v>
      </c>
      <c r="I87" s="9">
        <v>5000</v>
      </c>
      <c r="J87" s="9">
        <f>F87*I87</f>
        <v>300000</v>
      </c>
    </row>
    <row r="88" spans="1:10" x14ac:dyDescent="0.2">
      <c r="A88" s="8"/>
      <c r="B88" s="8"/>
      <c r="C88" s="8" t="s">
        <v>166</v>
      </c>
      <c r="D88" s="8" t="s">
        <v>167</v>
      </c>
      <c r="E88" s="8"/>
      <c r="F88" s="23"/>
      <c r="G88" s="23"/>
      <c r="H88" s="23"/>
      <c r="I88" s="9"/>
      <c r="J88" s="9"/>
    </row>
    <row r="89" spans="1:10" x14ac:dyDescent="0.2">
      <c r="A89" s="8"/>
      <c r="B89" s="8"/>
      <c r="C89" s="8"/>
      <c r="D89" s="8" t="s">
        <v>45</v>
      </c>
      <c r="E89" s="8" t="s">
        <v>157</v>
      </c>
      <c r="F89" s="23">
        <v>60</v>
      </c>
      <c r="G89" s="23" t="s">
        <v>158</v>
      </c>
      <c r="H89" s="23" t="s">
        <v>82</v>
      </c>
      <c r="I89" s="9">
        <v>10000</v>
      </c>
      <c r="J89" s="9">
        <f>F89*I89</f>
        <v>600000</v>
      </c>
    </row>
    <row r="90" spans="1:10" x14ac:dyDescent="0.2">
      <c r="A90" s="8"/>
      <c r="B90" s="8"/>
      <c r="C90" s="8"/>
      <c r="D90" s="8" t="s">
        <v>42</v>
      </c>
      <c r="E90" s="8" t="s">
        <v>161</v>
      </c>
      <c r="F90" s="23">
        <v>1500</v>
      </c>
      <c r="G90" s="23" t="s">
        <v>95</v>
      </c>
      <c r="H90" s="23" t="s">
        <v>82</v>
      </c>
      <c r="I90" s="9">
        <v>10000</v>
      </c>
      <c r="J90" s="9">
        <f>F90*I90</f>
        <v>15000000</v>
      </c>
    </row>
    <row r="91" spans="1:10" x14ac:dyDescent="0.2">
      <c r="A91" s="8"/>
      <c r="B91" s="8"/>
      <c r="C91" s="8"/>
      <c r="D91" s="8" t="s">
        <v>43</v>
      </c>
      <c r="E91" s="8" t="s">
        <v>156</v>
      </c>
      <c r="F91" s="23">
        <v>30</v>
      </c>
      <c r="G91" s="23" t="s">
        <v>95</v>
      </c>
      <c r="H91" s="23" t="s">
        <v>82</v>
      </c>
      <c r="I91" s="9">
        <v>10000</v>
      </c>
      <c r="J91" s="9">
        <f>F91*I91</f>
        <v>300000</v>
      </c>
    </row>
    <row r="92" spans="1:10" x14ac:dyDescent="0.2">
      <c r="A92" s="8"/>
      <c r="B92" s="8"/>
      <c r="C92" s="8"/>
      <c r="D92" s="8" t="s">
        <v>44</v>
      </c>
      <c r="E92" s="8" t="s">
        <v>162</v>
      </c>
      <c r="F92" s="23">
        <v>2</v>
      </c>
      <c r="G92" s="23" t="s">
        <v>95</v>
      </c>
      <c r="H92" s="23" t="s">
        <v>82</v>
      </c>
      <c r="I92" s="9">
        <v>20000</v>
      </c>
      <c r="J92" s="9">
        <f>F92*I92</f>
        <v>40000</v>
      </c>
    </row>
    <row r="93" spans="1:10" x14ac:dyDescent="0.2">
      <c r="B93" s="4">
        <v>10.3</v>
      </c>
      <c r="C93" s="4" t="s">
        <v>168</v>
      </c>
      <c r="F93" s="22"/>
      <c r="G93" s="22"/>
      <c r="H93" s="22"/>
    </row>
    <row r="94" spans="1:10" x14ac:dyDescent="0.2">
      <c r="C94" s="4" t="s">
        <v>41</v>
      </c>
      <c r="D94" s="4" t="s">
        <v>169</v>
      </c>
      <c r="F94" s="22">
        <v>35</v>
      </c>
      <c r="G94" s="22" t="s">
        <v>170</v>
      </c>
      <c r="H94" s="22" t="s">
        <v>82</v>
      </c>
      <c r="I94" s="5">
        <v>20000</v>
      </c>
      <c r="J94" s="5">
        <f>F94*I94</f>
        <v>700000</v>
      </c>
    </row>
    <row r="95" spans="1:10" x14ac:dyDescent="0.2">
      <c r="C95" s="4" t="s">
        <v>74</v>
      </c>
      <c r="D95" s="4" t="s">
        <v>171</v>
      </c>
      <c r="F95" s="22">
        <v>2</v>
      </c>
      <c r="G95" s="22" t="s">
        <v>170</v>
      </c>
      <c r="H95" s="22" t="s">
        <v>82</v>
      </c>
      <c r="I95" s="5">
        <v>35000</v>
      </c>
      <c r="J95" s="5">
        <f>F95*I95</f>
        <v>70000</v>
      </c>
    </row>
    <row r="96" spans="1:10" x14ac:dyDescent="0.2">
      <c r="B96" s="4">
        <v>10.4</v>
      </c>
      <c r="C96" s="4" t="s">
        <v>172</v>
      </c>
      <c r="F96" s="22"/>
      <c r="G96" s="22"/>
      <c r="H96" s="22"/>
      <c r="J96" s="5">
        <v>100000</v>
      </c>
    </row>
    <row r="97" spans="1:10" x14ac:dyDescent="0.2">
      <c r="C97" s="4" t="s">
        <v>236</v>
      </c>
      <c r="D97" s="4" t="s">
        <v>239</v>
      </c>
      <c r="F97" s="22">
        <v>1</v>
      </c>
      <c r="G97" s="22" t="s">
        <v>242</v>
      </c>
      <c r="H97" s="22" t="s">
        <v>82</v>
      </c>
      <c r="I97" s="5">
        <v>12000</v>
      </c>
      <c r="J97" s="5">
        <f>I97*F97</f>
        <v>12000</v>
      </c>
    </row>
    <row r="98" spans="1:10" x14ac:dyDescent="0.2">
      <c r="C98" s="4" t="s">
        <v>237</v>
      </c>
      <c r="D98" s="4" t="s">
        <v>241</v>
      </c>
      <c r="F98" s="22">
        <v>1</v>
      </c>
      <c r="G98" s="22" t="s">
        <v>243</v>
      </c>
      <c r="H98" s="22" t="s">
        <v>82</v>
      </c>
      <c r="I98" s="5">
        <v>10000</v>
      </c>
      <c r="J98" s="5">
        <f>I98*F98</f>
        <v>10000</v>
      </c>
    </row>
    <row r="99" spans="1:10" x14ac:dyDescent="0.2">
      <c r="C99" s="4" t="s">
        <v>237</v>
      </c>
      <c r="D99" s="4" t="s">
        <v>240</v>
      </c>
      <c r="F99" s="22">
        <v>1</v>
      </c>
      <c r="G99" s="22" t="s">
        <v>158</v>
      </c>
      <c r="H99" s="22" t="s">
        <v>82</v>
      </c>
      <c r="I99" s="5">
        <v>5000</v>
      </c>
      <c r="J99" s="5">
        <f>I99*F99</f>
        <v>5000</v>
      </c>
    </row>
    <row r="100" spans="1:10" x14ac:dyDescent="0.2">
      <c r="C100" s="4" t="s">
        <v>246</v>
      </c>
      <c r="D100" s="4" t="s">
        <v>248</v>
      </c>
      <c r="F100" s="22">
        <v>5</v>
      </c>
      <c r="G100" s="22" t="s">
        <v>250</v>
      </c>
      <c r="H100" s="22" t="s">
        <v>82</v>
      </c>
      <c r="I100" s="5">
        <v>5000</v>
      </c>
      <c r="J100" s="5">
        <f>I100*F100</f>
        <v>25000</v>
      </c>
    </row>
    <row r="101" spans="1:10" x14ac:dyDescent="0.2">
      <c r="C101" s="4" t="s">
        <v>247</v>
      </c>
      <c r="D101" s="4" t="s">
        <v>249</v>
      </c>
      <c r="F101" s="22">
        <v>1</v>
      </c>
      <c r="G101" s="22" t="s">
        <v>158</v>
      </c>
      <c r="H101" s="22" t="s">
        <v>82</v>
      </c>
      <c r="I101" s="5">
        <v>10000</v>
      </c>
      <c r="J101" s="5">
        <f>I101*F101</f>
        <v>10000</v>
      </c>
    </row>
    <row r="102" spans="1:10" ht="13.5" thickBot="1" x14ac:dyDescent="0.25">
      <c r="A102" s="117" t="s">
        <v>173</v>
      </c>
      <c r="B102" s="117"/>
      <c r="C102" s="117"/>
      <c r="D102" s="117"/>
      <c r="E102" s="117"/>
      <c r="F102" s="117"/>
      <c r="G102" s="117"/>
      <c r="H102" s="117"/>
      <c r="I102" s="117"/>
      <c r="J102" s="7">
        <f>SUM(J78:J101)</f>
        <v>25592000</v>
      </c>
    </row>
    <row r="103" spans="1:10" ht="13.5" thickTop="1" x14ac:dyDescent="0.2">
      <c r="A103" s="4">
        <v>11</v>
      </c>
      <c r="B103" s="4" t="s">
        <v>174</v>
      </c>
      <c r="F103" s="22"/>
      <c r="G103" s="22"/>
      <c r="H103" s="22"/>
    </row>
    <row r="104" spans="1:10" x14ac:dyDescent="0.2">
      <c r="B104" s="4">
        <v>11.1</v>
      </c>
      <c r="C104" s="4" t="s">
        <v>175</v>
      </c>
      <c r="F104" s="22">
        <v>2</v>
      </c>
      <c r="G104" s="22" t="s">
        <v>97</v>
      </c>
      <c r="H104" s="22" t="s">
        <v>82</v>
      </c>
      <c r="I104" s="5">
        <v>100000</v>
      </c>
      <c r="J104" s="5">
        <f>F104*I104</f>
        <v>200000</v>
      </c>
    </row>
    <row r="105" spans="1:10" x14ac:dyDescent="0.2">
      <c r="B105" s="4">
        <v>11.2</v>
      </c>
      <c r="C105" s="4" t="s">
        <v>176</v>
      </c>
      <c r="F105" s="22">
        <v>2</v>
      </c>
      <c r="G105" s="22" t="s">
        <v>97</v>
      </c>
      <c r="H105" s="22" t="s">
        <v>82</v>
      </c>
      <c r="I105" s="5">
        <v>600000</v>
      </c>
      <c r="J105" s="5">
        <f>F105*I105</f>
        <v>1200000</v>
      </c>
    </row>
    <row r="106" spans="1:10" x14ac:dyDescent="0.2">
      <c r="B106" s="4">
        <v>11.3</v>
      </c>
      <c r="C106" s="4" t="s">
        <v>177</v>
      </c>
      <c r="F106" s="22">
        <v>50</v>
      </c>
      <c r="G106" s="22" t="s">
        <v>97</v>
      </c>
      <c r="H106" s="22" t="s">
        <v>82</v>
      </c>
      <c r="I106" s="5">
        <v>5000</v>
      </c>
      <c r="J106" s="5">
        <f>F106*I106</f>
        <v>250000</v>
      </c>
    </row>
    <row r="107" spans="1:10" x14ac:dyDescent="0.2">
      <c r="B107" s="4">
        <v>11.6</v>
      </c>
      <c r="C107" s="4" t="s">
        <v>178</v>
      </c>
      <c r="F107" s="22"/>
      <c r="G107" s="22"/>
      <c r="H107" s="22"/>
    </row>
    <row r="108" spans="1:10" x14ac:dyDescent="0.2">
      <c r="C108" s="4" t="s">
        <v>179</v>
      </c>
      <c r="D108" s="4" t="s">
        <v>180</v>
      </c>
      <c r="F108" s="22">
        <v>5</v>
      </c>
      <c r="G108" s="22" t="s">
        <v>97</v>
      </c>
      <c r="H108" s="22" t="s">
        <v>82</v>
      </c>
      <c r="I108" s="5">
        <v>70000</v>
      </c>
      <c r="J108" s="5">
        <f>F108*I108</f>
        <v>350000</v>
      </c>
    </row>
    <row r="109" spans="1:10" x14ac:dyDescent="0.2">
      <c r="B109" s="4">
        <v>11.7</v>
      </c>
      <c r="C109" s="4" t="s">
        <v>181</v>
      </c>
      <c r="F109" s="22"/>
      <c r="G109" s="22"/>
      <c r="H109" s="22"/>
      <c r="J109" s="5">
        <v>100000</v>
      </c>
    </row>
    <row r="110" spans="1:10" x14ac:dyDescent="0.2">
      <c r="C110" s="4" t="s">
        <v>226</v>
      </c>
      <c r="D110" s="4" t="s">
        <v>228</v>
      </c>
      <c r="F110" s="22">
        <v>2</v>
      </c>
      <c r="G110" s="22" t="s">
        <v>97</v>
      </c>
      <c r="H110" s="22" t="s">
        <v>82</v>
      </c>
      <c r="I110" s="5">
        <v>50000</v>
      </c>
      <c r="J110" s="5">
        <f>I110*F110</f>
        <v>100000</v>
      </c>
    </row>
    <row r="111" spans="1:10" x14ac:dyDescent="0.2">
      <c r="C111" s="4" t="s">
        <v>227</v>
      </c>
      <c r="D111" s="4" t="s">
        <v>229</v>
      </c>
      <c r="F111" s="22">
        <v>10</v>
      </c>
      <c r="G111" s="22" t="s">
        <v>97</v>
      </c>
      <c r="H111" s="22" t="s">
        <v>82</v>
      </c>
      <c r="I111" s="5">
        <v>4000</v>
      </c>
      <c r="J111" s="5">
        <f>I111*F111</f>
        <v>40000</v>
      </c>
    </row>
    <row r="112" spans="1:10" ht="13.5" thickBot="1" x14ac:dyDescent="0.25">
      <c r="A112" s="117" t="s">
        <v>182</v>
      </c>
      <c r="B112" s="117"/>
      <c r="C112" s="117"/>
      <c r="D112" s="117"/>
      <c r="E112" s="117"/>
      <c r="F112" s="117"/>
      <c r="G112" s="117"/>
      <c r="H112" s="117"/>
      <c r="I112" s="117"/>
      <c r="J112" s="7">
        <f>SUM(J104:J111)</f>
        <v>2240000</v>
      </c>
    </row>
    <row r="113" spans="1:10" ht="13.5" thickTop="1" x14ac:dyDescent="0.2">
      <c r="A113" s="4">
        <v>12</v>
      </c>
      <c r="B113" s="4" t="s">
        <v>183</v>
      </c>
      <c r="F113" s="22"/>
      <c r="G113" s="22"/>
      <c r="H113" s="22"/>
    </row>
    <row r="114" spans="1:10" x14ac:dyDescent="0.2">
      <c r="B114" s="4">
        <v>12.1</v>
      </c>
      <c r="C114" s="4" t="s">
        <v>184</v>
      </c>
      <c r="F114" s="22"/>
      <c r="G114" s="22"/>
      <c r="H114" s="22"/>
    </row>
    <row r="115" spans="1:10" x14ac:dyDescent="0.2">
      <c r="C115" s="4" t="s">
        <v>185</v>
      </c>
      <c r="D115" s="4" t="s">
        <v>186</v>
      </c>
      <c r="F115" s="22">
        <v>2</v>
      </c>
      <c r="G115" s="22" t="s">
        <v>149</v>
      </c>
      <c r="H115" s="22" t="s">
        <v>82</v>
      </c>
      <c r="I115" s="5">
        <v>250000</v>
      </c>
      <c r="J115" s="5">
        <f>F115*I115</f>
        <v>500000</v>
      </c>
    </row>
    <row r="116" spans="1:10" x14ac:dyDescent="0.2">
      <c r="C116" s="4" t="s">
        <v>50</v>
      </c>
      <c r="D116" s="4" t="s">
        <v>187</v>
      </c>
      <c r="F116" s="22">
        <v>2</v>
      </c>
      <c r="G116" s="22" t="s">
        <v>188</v>
      </c>
      <c r="H116" s="22" t="s">
        <v>82</v>
      </c>
      <c r="I116" s="5">
        <v>10000000</v>
      </c>
      <c r="J116" s="5">
        <f>F116*I116</f>
        <v>20000000</v>
      </c>
    </row>
    <row r="117" spans="1:10" x14ac:dyDescent="0.2">
      <c r="B117" s="4">
        <v>12.2</v>
      </c>
      <c r="C117" s="4" t="s">
        <v>189</v>
      </c>
      <c r="F117" s="22">
        <v>2</v>
      </c>
      <c r="G117" s="22" t="s">
        <v>149</v>
      </c>
      <c r="H117" s="22" t="s">
        <v>82</v>
      </c>
      <c r="I117" s="5">
        <v>200000</v>
      </c>
      <c r="J117" s="5">
        <f>F117*I117</f>
        <v>400000</v>
      </c>
    </row>
    <row r="118" spans="1:10" x14ac:dyDescent="0.2">
      <c r="B118" s="4">
        <v>12.3</v>
      </c>
      <c r="C118" s="4" t="s">
        <v>190</v>
      </c>
      <c r="F118" s="22"/>
      <c r="G118" s="22"/>
      <c r="H118" s="22"/>
      <c r="J118" s="5">
        <v>100000</v>
      </c>
    </row>
    <row r="119" spans="1:10" ht="13.5" thickBot="1" x14ac:dyDescent="0.25">
      <c r="A119" s="117" t="s">
        <v>191</v>
      </c>
      <c r="B119" s="117"/>
      <c r="C119" s="117"/>
      <c r="D119" s="117"/>
      <c r="E119" s="117"/>
      <c r="F119" s="117"/>
      <c r="G119" s="117"/>
      <c r="H119" s="117"/>
      <c r="I119" s="117"/>
      <c r="J119" s="7">
        <f>SUM(J115:J118)</f>
        <v>21000000</v>
      </c>
    </row>
    <row r="120" spans="1:10" ht="13.5" thickTop="1" x14ac:dyDescent="0.2">
      <c r="A120" s="4">
        <v>13</v>
      </c>
      <c r="B120" s="4" t="s">
        <v>192</v>
      </c>
      <c r="F120" s="22"/>
      <c r="G120" s="22"/>
      <c r="H120" s="22"/>
    </row>
    <row r="121" spans="1:10" x14ac:dyDescent="0.2">
      <c r="B121" s="4">
        <v>13.1</v>
      </c>
      <c r="C121" s="4" t="s">
        <v>193</v>
      </c>
      <c r="F121" s="22">
        <v>6</v>
      </c>
      <c r="G121" s="22" t="s">
        <v>97</v>
      </c>
      <c r="H121" s="22" t="s">
        <v>82</v>
      </c>
      <c r="I121" s="5">
        <v>50000</v>
      </c>
      <c r="J121" s="5">
        <f>F121*I121</f>
        <v>300000</v>
      </c>
    </row>
    <row r="122" spans="1:10" x14ac:dyDescent="0.2">
      <c r="B122" s="4">
        <v>13.2</v>
      </c>
      <c r="C122" s="4" t="s">
        <v>194</v>
      </c>
      <c r="F122" s="22"/>
      <c r="G122" s="22"/>
      <c r="H122" s="22"/>
      <c r="J122" s="5">
        <v>100000</v>
      </c>
    </row>
    <row r="123" spans="1:10" x14ac:dyDescent="0.2">
      <c r="B123" s="4">
        <v>13.3</v>
      </c>
      <c r="C123" s="4" t="s">
        <v>195</v>
      </c>
      <c r="F123" s="22"/>
      <c r="G123" s="22"/>
      <c r="H123" s="22"/>
      <c r="J123" s="5">
        <v>100000</v>
      </c>
    </row>
    <row r="124" spans="1:10" ht="13.5" thickBot="1" x14ac:dyDescent="0.25">
      <c r="A124" s="117" t="s">
        <v>196</v>
      </c>
      <c r="B124" s="117"/>
      <c r="C124" s="117"/>
      <c r="D124" s="117"/>
      <c r="E124" s="117"/>
      <c r="F124" s="117"/>
      <c r="G124" s="117"/>
      <c r="H124" s="117"/>
      <c r="I124" s="117"/>
      <c r="J124" s="7">
        <f>SUM(J121:J123)</f>
        <v>500000</v>
      </c>
    </row>
    <row r="125" spans="1:10" ht="13.5" thickTop="1" x14ac:dyDescent="0.2">
      <c r="A125" s="4">
        <v>14</v>
      </c>
      <c r="B125" s="4" t="s">
        <v>197</v>
      </c>
      <c r="F125" s="22"/>
      <c r="G125" s="22"/>
      <c r="H125" s="22"/>
    </row>
    <row r="126" spans="1:10" x14ac:dyDescent="0.2">
      <c r="B126" s="4">
        <v>14.1</v>
      </c>
      <c r="C126" s="4" t="s">
        <v>198</v>
      </c>
      <c r="F126" s="22">
        <v>8</v>
      </c>
      <c r="G126" s="22" t="s">
        <v>84</v>
      </c>
      <c r="H126" s="22" t="s">
        <v>82</v>
      </c>
      <c r="I126" s="5">
        <v>100000</v>
      </c>
      <c r="J126" s="5">
        <f>F126*I126</f>
        <v>800000</v>
      </c>
    </row>
    <row r="127" spans="1:10" x14ac:dyDescent="0.2">
      <c r="B127" s="4">
        <v>14.2</v>
      </c>
      <c r="C127" s="4" t="s">
        <v>199</v>
      </c>
      <c r="F127" s="22"/>
      <c r="G127" s="22"/>
      <c r="H127" s="22"/>
      <c r="J127" s="5">
        <v>100000</v>
      </c>
    </row>
    <row r="128" spans="1:10" ht="13.5" thickBot="1" x14ac:dyDescent="0.25">
      <c r="A128" s="117" t="s">
        <v>200</v>
      </c>
      <c r="B128" s="117"/>
      <c r="C128" s="117"/>
      <c r="D128" s="117"/>
      <c r="E128" s="117"/>
      <c r="F128" s="117"/>
      <c r="G128" s="117"/>
      <c r="H128" s="117"/>
      <c r="I128" s="117"/>
      <c r="J128" s="7">
        <f>SUM(J126:J127)</f>
        <v>900000</v>
      </c>
    </row>
    <row r="129" spans="1:10" ht="13.5" thickTop="1" x14ac:dyDescent="0.2">
      <c r="A129" s="4">
        <v>15</v>
      </c>
      <c r="B129" s="4" t="s">
        <v>201</v>
      </c>
      <c r="F129" s="22"/>
      <c r="G129" s="22"/>
      <c r="H129" s="22"/>
    </row>
    <row r="130" spans="1:10" x14ac:dyDescent="0.2">
      <c r="B130" s="4">
        <v>15.1</v>
      </c>
      <c r="C130" s="4" t="s">
        <v>202</v>
      </c>
      <c r="F130" s="22">
        <v>20</v>
      </c>
      <c r="G130" s="22" t="s">
        <v>97</v>
      </c>
      <c r="H130" s="22" t="s">
        <v>82</v>
      </c>
      <c r="I130" s="5">
        <v>10000</v>
      </c>
      <c r="J130" s="5">
        <f>F130*I130</f>
        <v>200000</v>
      </c>
    </row>
    <row r="131" spans="1:10" x14ac:dyDescent="0.2">
      <c r="B131" s="4">
        <v>15.3</v>
      </c>
      <c r="C131" s="4" t="s">
        <v>203</v>
      </c>
      <c r="F131" s="22"/>
      <c r="G131" s="22"/>
      <c r="H131" s="22"/>
      <c r="J131" s="5">
        <v>100000</v>
      </c>
    </row>
    <row r="132" spans="1:10" x14ac:dyDescent="0.2">
      <c r="C132" s="4">
        <v>15.3</v>
      </c>
      <c r="D132" s="4" t="s">
        <v>214</v>
      </c>
      <c r="F132" s="22">
        <v>1</v>
      </c>
      <c r="G132" s="22" t="s">
        <v>135</v>
      </c>
      <c r="H132" s="22"/>
      <c r="I132" s="5">
        <v>150000</v>
      </c>
      <c r="J132" s="5">
        <v>150000</v>
      </c>
    </row>
    <row r="133" spans="1:10" ht="13.5" thickBot="1" x14ac:dyDescent="0.25">
      <c r="A133" s="117" t="s">
        <v>204</v>
      </c>
      <c r="B133" s="117"/>
      <c r="C133" s="117"/>
      <c r="D133" s="117"/>
      <c r="E133" s="117"/>
      <c r="F133" s="117"/>
      <c r="G133" s="117"/>
      <c r="H133" s="117"/>
      <c r="I133" s="117"/>
      <c r="J133" s="7">
        <f>SUM(J130:J132)</f>
        <v>450000</v>
      </c>
    </row>
    <row r="134" spans="1:10" ht="13.5" thickTop="1" x14ac:dyDescent="0.2"/>
    <row r="135" spans="1:10" ht="13.5" thickBot="1" x14ac:dyDescent="0.25">
      <c r="A135" s="117" t="s">
        <v>205</v>
      </c>
      <c r="B135" s="117"/>
      <c r="C135" s="117"/>
      <c r="D135" s="117"/>
      <c r="E135" s="117"/>
      <c r="F135" s="117"/>
      <c r="G135" s="117"/>
      <c r="H135" s="117"/>
      <c r="I135" s="117"/>
      <c r="J135" s="7">
        <f>J133+J128+J124+J119+J112+J102+J74+J61+J44</f>
        <v>111340000</v>
      </c>
    </row>
    <row r="136" spans="1:10" ht="13.5" thickTop="1" x14ac:dyDescent="0.2"/>
    <row r="137" spans="1:10" x14ac:dyDescent="0.2">
      <c r="B137" s="116" t="s">
        <v>206</v>
      </c>
      <c r="C137" s="116"/>
      <c r="D137" s="116"/>
      <c r="E137" s="17">
        <f>J15</f>
        <v>111340000</v>
      </c>
    </row>
    <row r="138" spans="1:10" x14ac:dyDescent="0.2">
      <c r="B138" s="116" t="s">
        <v>207</v>
      </c>
      <c r="C138" s="116"/>
      <c r="D138" s="116"/>
      <c r="E138" s="17">
        <f>J135</f>
        <v>111340000</v>
      </c>
    </row>
    <row r="139" spans="1:10" x14ac:dyDescent="0.2">
      <c r="B139" s="116" t="s">
        <v>208</v>
      </c>
      <c r="C139" s="116"/>
      <c r="D139" s="116"/>
      <c r="E139" s="17">
        <f>E137-E138</f>
        <v>0</v>
      </c>
    </row>
  </sheetData>
  <mergeCells count="18">
    <mergeCell ref="A44:I44"/>
    <mergeCell ref="A1:J1"/>
    <mergeCell ref="A2:J2"/>
    <mergeCell ref="A3:J3"/>
    <mergeCell ref="A4:J4"/>
    <mergeCell ref="A15:I15"/>
    <mergeCell ref="B139:D139"/>
    <mergeCell ref="A61:I61"/>
    <mergeCell ref="A74:I74"/>
    <mergeCell ref="A102:I102"/>
    <mergeCell ref="A112:I112"/>
    <mergeCell ref="A119:I119"/>
    <mergeCell ref="A124:I124"/>
    <mergeCell ref="A128:I128"/>
    <mergeCell ref="A133:I133"/>
    <mergeCell ref="A135:I135"/>
    <mergeCell ref="B137:D137"/>
    <mergeCell ref="B138:D1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54" zoomScale="95" zoomScaleNormal="95" workbookViewId="0">
      <selection activeCell="F39" sqref="F39"/>
    </sheetView>
  </sheetViews>
  <sheetFormatPr defaultRowHeight="15" x14ac:dyDescent="0.25"/>
  <cols>
    <col min="1" max="1" width="7.5703125" customWidth="1"/>
    <col min="2" max="2" width="5.28515625" customWidth="1"/>
    <col min="4" max="4" width="40.42578125" customWidth="1"/>
    <col min="5" max="5" width="6.85546875" customWidth="1"/>
    <col min="6" max="6" width="13.7109375" customWidth="1"/>
    <col min="7" max="7" width="6.85546875" customWidth="1"/>
    <col min="8" max="8" width="16.28515625" customWidth="1"/>
  </cols>
  <sheetData>
    <row r="1" spans="1:8" ht="15.75" x14ac:dyDescent="0.25">
      <c r="A1" s="144" t="s">
        <v>468</v>
      </c>
      <c r="B1" s="144"/>
      <c r="C1" s="144"/>
      <c r="D1" s="144"/>
      <c r="E1" s="144"/>
      <c r="F1" s="144"/>
      <c r="G1" s="144"/>
      <c r="H1" s="144"/>
    </row>
    <row r="2" spans="1:8" ht="15.75" x14ac:dyDescent="0.25">
      <c r="A2" s="145" t="s">
        <v>55</v>
      </c>
      <c r="B2" s="145"/>
      <c r="C2" s="145"/>
      <c r="D2" s="145"/>
      <c r="E2" s="145"/>
      <c r="F2" s="145"/>
      <c r="G2" s="145"/>
      <c r="H2" s="145"/>
    </row>
    <row r="3" spans="1:8" ht="15.75" x14ac:dyDescent="0.25">
      <c r="A3" s="145" t="s">
        <v>467</v>
      </c>
      <c r="B3" s="145"/>
      <c r="C3" s="145"/>
      <c r="D3" s="145"/>
      <c r="E3" s="145"/>
      <c r="F3" s="145"/>
      <c r="G3" s="145"/>
      <c r="H3" s="145"/>
    </row>
    <row r="4" spans="1:8" ht="15.75" x14ac:dyDescent="0.25">
      <c r="A4" s="146" t="s">
        <v>58</v>
      </c>
      <c r="B4" s="147"/>
      <c r="C4" s="147"/>
      <c r="D4" s="147"/>
      <c r="E4" s="147"/>
      <c r="F4" s="147"/>
      <c r="G4" s="147"/>
      <c r="H4" s="147"/>
    </row>
    <row r="5" spans="1:8" x14ac:dyDescent="0.25">
      <c r="A5" s="18"/>
      <c r="B5" s="18"/>
      <c r="C5" s="19"/>
      <c r="D5" s="19"/>
      <c r="E5" s="19"/>
      <c r="F5" s="18"/>
      <c r="G5" s="18"/>
      <c r="H5" s="18"/>
    </row>
    <row r="6" spans="1:8" ht="25.5" x14ac:dyDescent="0.25">
      <c r="A6" s="148" t="s">
        <v>5</v>
      </c>
      <c r="B6" s="149"/>
      <c r="C6" s="29" t="s">
        <v>56</v>
      </c>
      <c r="D6" s="29" t="s">
        <v>320</v>
      </c>
      <c r="E6" s="30" t="s">
        <v>321</v>
      </c>
      <c r="F6" s="29" t="s">
        <v>2</v>
      </c>
      <c r="G6" s="29" t="s">
        <v>3</v>
      </c>
      <c r="H6" s="29" t="s">
        <v>4</v>
      </c>
    </row>
    <row r="7" spans="1:8" ht="33" customHeight="1" x14ac:dyDescent="0.25">
      <c r="A7" s="31" t="s">
        <v>13</v>
      </c>
      <c r="B7" s="31">
        <v>10</v>
      </c>
      <c r="C7" s="32">
        <v>1</v>
      </c>
      <c r="D7" s="30" t="s">
        <v>271</v>
      </c>
      <c r="E7" s="33">
        <v>4</v>
      </c>
      <c r="F7" s="34">
        <v>500000</v>
      </c>
      <c r="G7" s="49"/>
      <c r="H7" s="49">
        <f>F7</f>
        <v>500000</v>
      </c>
    </row>
    <row r="8" spans="1:8" ht="41.25" customHeight="1" x14ac:dyDescent="0.25">
      <c r="A8" s="31" t="s">
        <v>13</v>
      </c>
      <c r="B8" s="31">
        <v>13</v>
      </c>
      <c r="C8" s="32">
        <v>2</v>
      </c>
      <c r="D8" s="30" t="s">
        <v>272</v>
      </c>
      <c r="E8" s="33">
        <v>4</v>
      </c>
      <c r="F8" s="34">
        <v>300000</v>
      </c>
      <c r="G8" s="49"/>
      <c r="H8" s="49">
        <f>SUM(H7+F8)</f>
        <v>800000</v>
      </c>
    </row>
    <row r="9" spans="1:8" ht="42" customHeight="1" x14ac:dyDescent="0.25">
      <c r="A9" s="31" t="s">
        <v>13</v>
      </c>
      <c r="B9" s="31">
        <v>13</v>
      </c>
      <c r="C9" s="32">
        <v>3</v>
      </c>
      <c r="D9" s="30" t="s">
        <v>273</v>
      </c>
      <c r="E9" s="33">
        <v>4</v>
      </c>
      <c r="F9" s="34">
        <v>200000</v>
      </c>
      <c r="G9" s="49"/>
      <c r="H9" s="49">
        <f>H8+F9</f>
        <v>1000000</v>
      </c>
    </row>
    <row r="10" spans="1:8" ht="45.75" customHeight="1" x14ac:dyDescent="0.25">
      <c r="A10" s="31" t="s">
        <v>13</v>
      </c>
      <c r="B10" s="31">
        <v>18</v>
      </c>
      <c r="C10" s="32">
        <v>4</v>
      </c>
      <c r="D10" s="30" t="s">
        <v>313</v>
      </c>
      <c r="E10" s="33">
        <v>4</v>
      </c>
      <c r="F10" s="34">
        <v>150000</v>
      </c>
      <c r="G10" s="49"/>
      <c r="H10" s="49">
        <f>H9+F10</f>
        <v>1150000</v>
      </c>
    </row>
    <row r="11" spans="1:8" ht="57" customHeight="1" x14ac:dyDescent="0.25">
      <c r="A11" s="31" t="s">
        <v>13</v>
      </c>
      <c r="B11" s="31">
        <v>19</v>
      </c>
      <c r="C11" s="32">
        <v>5</v>
      </c>
      <c r="D11" s="30" t="s">
        <v>274</v>
      </c>
      <c r="E11" s="33" t="s">
        <v>275</v>
      </c>
      <c r="F11" s="34">
        <v>455000</v>
      </c>
      <c r="G11" s="50"/>
      <c r="H11" s="49">
        <f>SUM(H10+F11)</f>
        <v>1605000</v>
      </c>
    </row>
    <row r="12" spans="1:8" ht="37.5" customHeight="1" x14ac:dyDescent="0.25">
      <c r="A12" s="31" t="s">
        <v>13</v>
      </c>
      <c r="B12" s="31">
        <v>19</v>
      </c>
      <c r="C12" s="32">
        <v>6</v>
      </c>
      <c r="D12" s="30" t="s">
        <v>276</v>
      </c>
      <c r="E12" s="33">
        <v>4</v>
      </c>
      <c r="F12" s="34">
        <v>150000</v>
      </c>
      <c r="G12" s="49"/>
      <c r="H12" s="49">
        <f>H11+F12</f>
        <v>1755000</v>
      </c>
    </row>
    <row r="13" spans="1:8" ht="72" customHeight="1" x14ac:dyDescent="0.25">
      <c r="A13" s="31" t="s">
        <v>13</v>
      </c>
      <c r="B13" s="31">
        <v>20</v>
      </c>
      <c r="C13" s="32">
        <v>7</v>
      </c>
      <c r="D13" s="30" t="s">
        <v>277</v>
      </c>
      <c r="E13" s="33" t="s">
        <v>275</v>
      </c>
      <c r="F13" s="49">
        <v>1950000</v>
      </c>
      <c r="G13" s="50"/>
      <c r="H13" s="49">
        <f t="shared" ref="H13:H21" si="0">SUM(H12+F13)</f>
        <v>3705000</v>
      </c>
    </row>
    <row r="14" spans="1:8" ht="48.75" customHeight="1" x14ac:dyDescent="0.25">
      <c r="A14" s="31" t="s">
        <v>13</v>
      </c>
      <c r="B14" s="31">
        <v>21</v>
      </c>
      <c r="C14" s="32">
        <v>8</v>
      </c>
      <c r="D14" s="30" t="s">
        <v>278</v>
      </c>
      <c r="E14" s="33" t="s">
        <v>275</v>
      </c>
      <c r="F14" s="34">
        <v>195000</v>
      </c>
      <c r="G14" s="50"/>
      <c r="H14" s="49">
        <f t="shared" si="0"/>
        <v>3900000</v>
      </c>
    </row>
    <row r="15" spans="1:8" ht="42" customHeight="1" x14ac:dyDescent="0.25">
      <c r="A15" s="31" t="s">
        <v>13</v>
      </c>
      <c r="B15" s="31">
        <v>21</v>
      </c>
      <c r="C15" s="32">
        <v>9</v>
      </c>
      <c r="D15" s="30" t="s">
        <v>325</v>
      </c>
      <c r="E15" s="33" t="s">
        <v>279</v>
      </c>
      <c r="F15" s="34">
        <v>10863000</v>
      </c>
      <c r="G15" s="49"/>
      <c r="H15" s="49">
        <f t="shared" si="0"/>
        <v>14763000</v>
      </c>
    </row>
    <row r="16" spans="1:8" ht="57" customHeight="1" x14ac:dyDescent="0.25">
      <c r="A16" s="31" t="s">
        <v>13</v>
      </c>
      <c r="B16" s="31">
        <v>25</v>
      </c>
      <c r="C16" s="32">
        <v>10</v>
      </c>
      <c r="D16" s="30" t="s">
        <v>280</v>
      </c>
      <c r="E16" s="33" t="s">
        <v>275</v>
      </c>
      <c r="F16" s="34">
        <v>520000</v>
      </c>
      <c r="G16" s="50"/>
      <c r="H16" s="49">
        <f t="shared" si="0"/>
        <v>15283000</v>
      </c>
    </row>
    <row r="17" spans="1:8" ht="55.5" customHeight="1" x14ac:dyDescent="0.25">
      <c r="A17" s="31" t="s">
        <v>13</v>
      </c>
      <c r="B17" s="31">
        <v>26</v>
      </c>
      <c r="C17" s="32">
        <v>11</v>
      </c>
      <c r="D17" s="30" t="s">
        <v>281</v>
      </c>
      <c r="E17" s="33" t="s">
        <v>275</v>
      </c>
      <c r="F17" s="34">
        <v>325000</v>
      </c>
      <c r="G17" s="50"/>
      <c r="H17" s="49">
        <f t="shared" si="0"/>
        <v>15608000</v>
      </c>
    </row>
    <row r="18" spans="1:8" ht="74.25" customHeight="1" x14ac:dyDescent="0.25">
      <c r="A18" s="31" t="s">
        <v>13</v>
      </c>
      <c r="B18" s="31">
        <v>27</v>
      </c>
      <c r="C18" s="32">
        <v>12</v>
      </c>
      <c r="D18" s="30" t="s">
        <v>282</v>
      </c>
      <c r="E18" s="33" t="s">
        <v>275</v>
      </c>
      <c r="F18" s="34">
        <v>910000</v>
      </c>
      <c r="G18" s="49"/>
      <c r="H18" s="49">
        <f t="shared" si="0"/>
        <v>16518000</v>
      </c>
    </row>
    <row r="19" spans="1:8" ht="73.5" customHeight="1" x14ac:dyDescent="0.25">
      <c r="A19" s="31" t="s">
        <v>13</v>
      </c>
      <c r="B19" s="31">
        <v>28</v>
      </c>
      <c r="C19" s="32">
        <v>13</v>
      </c>
      <c r="D19" s="30" t="s">
        <v>283</v>
      </c>
      <c r="E19" s="33" t="s">
        <v>275</v>
      </c>
      <c r="F19" s="34">
        <v>1235000</v>
      </c>
      <c r="G19" s="49"/>
      <c r="H19" s="49">
        <f t="shared" si="0"/>
        <v>17753000</v>
      </c>
    </row>
    <row r="20" spans="1:8" ht="69" customHeight="1" x14ac:dyDescent="0.25">
      <c r="A20" s="31" t="s">
        <v>13</v>
      </c>
      <c r="B20" s="31">
        <v>29</v>
      </c>
      <c r="C20" s="32">
        <v>14</v>
      </c>
      <c r="D20" s="30" t="s">
        <v>284</v>
      </c>
      <c r="E20" s="33" t="s">
        <v>275</v>
      </c>
      <c r="F20" s="34">
        <v>1690000</v>
      </c>
      <c r="G20" s="49"/>
      <c r="H20" s="49">
        <f t="shared" si="0"/>
        <v>19443000</v>
      </c>
    </row>
    <row r="21" spans="1:8" ht="81" customHeight="1" x14ac:dyDescent="0.25">
      <c r="A21" s="31" t="s">
        <v>13</v>
      </c>
      <c r="B21" s="31">
        <v>31</v>
      </c>
      <c r="C21" s="32">
        <v>15</v>
      </c>
      <c r="D21" s="30" t="s">
        <v>285</v>
      </c>
      <c r="E21" s="33" t="s">
        <v>275</v>
      </c>
      <c r="F21" s="34">
        <v>1560000</v>
      </c>
      <c r="G21" s="49"/>
      <c r="H21" s="49">
        <f t="shared" si="0"/>
        <v>21003000</v>
      </c>
    </row>
    <row r="22" spans="1:8" ht="57" customHeight="1" x14ac:dyDescent="0.25">
      <c r="A22" s="31" t="s">
        <v>21</v>
      </c>
      <c r="B22" s="31">
        <v>1</v>
      </c>
      <c r="C22" s="32">
        <v>16</v>
      </c>
      <c r="D22" s="30" t="s">
        <v>286</v>
      </c>
      <c r="E22" s="33" t="s">
        <v>275</v>
      </c>
      <c r="F22" s="34">
        <v>455000</v>
      </c>
      <c r="G22" s="49"/>
      <c r="H22" s="49">
        <f t="shared" ref="H22:H43" si="1">SUM(H21+F22)</f>
        <v>21458000</v>
      </c>
    </row>
    <row r="23" spans="1:8" ht="73.5" customHeight="1" x14ac:dyDescent="0.25">
      <c r="A23" s="31" t="s">
        <v>21</v>
      </c>
      <c r="B23" s="31">
        <v>2</v>
      </c>
      <c r="C23" s="32">
        <v>17</v>
      </c>
      <c r="D23" s="30" t="s">
        <v>287</v>
      </c>
      <c r="E23" s="33" t="s">
        <v>275</v>
      </c>
      <c r="F23" s="34">
        <v>1170000</v>
      </c>
      <c r="G23" s="49"/>
      <c r="H23" s="49">
        <f t="shared" si="1"/>
        <v>22628000</v>
      </c>
    </row>
    <row r="24" spans="1:8" ht="68.25" customHeight="1" x14ac:dyDescent="0.25">
      <c r="A24" s="31" t="s">
        <v>21</v>
      </c>
      <c r="B24" s="31">
        <v>4</v>
      </c>
      <c r="C24" s="32">
        <v>18</v>
      </c>
      <c r="D24" s="30" t="s">
        <v>288</v>
      </c>
      <c r="E24" s="33" t="s">
        <v>275</v>
      </c>
      <c r="F24" s="34">
        <v>780000</v>
      </c>
      <c r="G24" s="49"/>
      <c r="H24" s="49">
        <f t="shared" si="1"/>
        <v>23408000</v>
      </c>
    </row>
    <row r="25" spans="1:8" ht="136.5" customHeight="1" x14ac:dyDescent="0.25">
      <c r="A25" s="31" t="s">
        <v>21</v>
      </c>
      <c r="B25" s="31">
        <v>5</v>
      </c>
      <c r="C25" s="32">
        <v>19</v>
      </c>
      <c r="D25" s="30" t="s">
        <v>314</v>
      </c>
      <c r="E25" s="33" t="s">
        <v>275</v>
      </c>
      <c r="F25" s="34">
        <v>5330000</v>
      </c>
      <c r="G25" s="49"/>
      <c r="H25" s="49">
        <f t="shared" si="1"/>
        <v>28738000</v>
      </c>
    </row>
    <row r="26" spans="1:8" ht="56.25" customHeight="1" x14ac:dyDescent="0.25">
      <c r="A26" s="31" t="s">
        <v>21</v>
      </c>
      <c r="B26" s="31">
        <v>6</v>
      </c>
      <c r="C26" s="32">
        <v>20</v>
      </c>
      <c r="D26" s="30" t="s">
        <v>289</v>
      </c>
      <c r="E26" s="33" t="s">
        <v>275</v>
      </c>
      <c r="F26" s="34">
        <v>1235000</v>
      </c>
      <c r="G26" s="49"/>
      <c r="H26" s="49">
        <f t="shared" si="1"/>
        <v>29973000</v>
      </c>
    </row>
    <row r="27" spans="1:8" ht="75.75" customHeight="1" x14ac:dyDescent="0.25">
      <c r="A27" s="31" t="s">
        <v>21</v>
      </c>
      <c r="B27" s="31">
        <v>7</v>
      </c>
      <c r="C27" s="32">
        <v>21</v>
      </c>
      <c r="D27" s="30" t="s">
        <v>290</v>
      </c>
      <c r="E27" s="33" t="s">
        <v>275</v>
      </c>
      <c r="F27" s="34">
        <v>2795000</v>
      </c>
      <c r="G27" s="49"/>
      <c r="H27" s="49">
        <f t="shared" si="1"/>
        <v>32768000</v>
      </c>
    </row>
    <row r="28" spans="1:8" ht="67.5" customHeight="1" x14ac:dyDescent="0.25">
      <c r="A28" s="31" t="s">
        <v>21</v>
      </c>
      <c r="B28" s="31">
        <v>8</v>
      </c>
      <c r="C28" s="32">
        <v>22</v>
      </c>
      <c r="D28" s="30" t="s">
        <v>291</v>
      </c>
      <c r="E28" s="33" t="s">
        <v>275</v>
      </c>
      <c r="F28" s="34">
        <v>1365000</v>
      </c>
      <c r="G28" s="49"/>
      <c r="H28" s="49">
        <f t="shared" si="1"/>
        <v>34133000</v>
      </c>
    </row>
    <row r="29" spans="1:8" ht="90.75" customHeight="1" x14ac:dyDescent="0.25">
      <c r="A29" s="31" t="s">
        <v>21</v>
      </c>
      <c r="B29" s="35">
        <v>9</v>
      </c>
      <c r="C29" s="32">
        <v>23</v>
      </c>
      <c r="D29" s="36" t="s">
        <v>292</v>
      </c>
      <c r="E29" s="37" t="s">
        <v>275</v>
      </c>
      <c r="F29" s="52">
        <v>3640000</v>
      </c>
      <c r="G29" s="51"/>
      <c r="H29" s="49">
        <f t="shared" si="1"/>
        <v>37773000</v>
      </c>
    </row>
    <row r="30" spans="1:8" ht="77.25" customHeight="1" x14ac:dyDescent="0.25">
      <c r="A30" s="31" t="s">
        <v>21</v>
      </c>
      <c r="B30" s="31">
        <v>10</v>
      </c>
      <c r="C30" s="32">
        <v>24</v>
      </c>
      <c r="D30" s="30" t="s">
        <v>293</v>
      </c>
      <c r="E30" s="33" t="s">
        <v>275</v>
      </c>
      <c r="F30" s="34">
        <v>2795000</v>
      </c>
      <c r="G30" s="49"/>
      <c r="H30" s="49">
        <f t="shared" si="1"/>
        <v>40568000</v>
      </c>
    </row>
    <row r="31" spans="1:8" ht="82.5" customHeight="1" x14ac:dyDescent="0.25">
      <c r="A31" s="31" t="s">
        <v>21</v>
      </c>
      <c r="B31" s="38">
        <v>11</v>
      </c>
      <c r="C31" s="32">
        <v>25</v>
      </c>
      <c r="D31" s="39" t="s">
        <v>294</v>
      </c>
      <c r="E31" s="40" t="s">
        <v>275</v>
      </c>
      <c r="F31" s="54">
        <v>3640000</v>
      </c>
      <c r="G31" s="53"/>
      <c r="H31" s="49">
        <f t="shared" si="1"/>
        <v>44208000</v>
      </c>
    </row>
    <row r="32" spans="1:8" ht="64.5" customHeight="1" x14ac:dyDescent="0.25">
      <c r="A32" s="31" t="s">
        <v>21</v>
      </c>
      <c r="B32" s="31">
        <v>13</v>
      </c>
      <c r="C32" s="32">
        <v>26</v>
      </c>
      <c r="D32" s="30" t="s">
        <v>295</v>
      </c>
      <c r="E32" s="33" t="s">
        <v>275</v>
      </c>
      <c r="F32" s="34">
        <v>1755000</v>
      </c>
      <c r="G32" s="49"/>
      <c r="H32" s="49">
        <f t="shared" si="1"/>
        <v>45963000</v>
      </c>
    </row>
    <row r="33" spans="1:8" ht="86.25" customHeight="1" x14ac:dyDescent="0.25">
      <c r="A33" s="31" t="s">
        <v>21</v>
      </c>
      <c r="B33" s="31">
        <v>14</v>
      </c>
      <c r="C33" s="32">
        <v>27</v>
      </c>
      <c r="D33" s="30" t="s">
        <v>296</v>
      </c>
      <c r="E33" s="33" t="s">
        <v>275</v>
      </c>
      <c r="F33" s="34">
        <v>2925000</v>
      </c>
      <c r="G33" s="49"/>
      <c r="H33" s="49">
        <f t="shared" si="1"/>
        <v>48888000</v>
      </c>
    </row>
    <row r="34" spans="1:8" ht="66" customHeight="1" x14ac:dyDescent="0.25">
      <c r="A34" s="31" t="s">
        <v>21</v>
      </c>
      <c r="B34" s="31">
        <v>15</v>
      </c>
      <c r="C34" s="32">
        <v>28</v>
      </c>
      <c r="D34" s="30" t="s">
        <v>297</v>
      </c>
      <c r="E34" s="33" t="s">
        <v>275</v>
      </c>
      <c r="F34" s="34">
        <v>1170000</v>
      </c>
      <c r="G34" s="49"/>
      <c r="H34" s="49">
        <f t="shared" si="1"/>
        <v>50058000</v>
      </c>
    </row>
    <row r="35" spans="1:8" ht="58.5" customHeight="1" x14ac:dyDescent="0.25">
      <c r="A35" s="31" t="s">
        <v>21</v>
      </c>
      <c r="B35" s="31">
        <v>16</v>
      </c>
      <c r="C35" s="32">
        <v>29</v>
      </c>
      <c r="D35" s="30" t="s">
        <v>298</v>
      </c>
      <c r="E35" s="33" t="s">
        <v>299</v>
      </c>
      <c r="F35" s="34">
        <v>1495000</v>
      </c>
      <c r="G35" s="49"/>
      <c r="H35" s="49">
        <f t="shared" si="1"/>
        <v>51553000</v>
      </c>
    </row>
    <row r="36" spans="1:8" ht="66" customHeight="1" x14ac:dyDescent="0.25">
      <c r="A36" s="31" t="s">
        <v>21</v>
      </c>
      <c r="B36" s="31">
        <v>17</v>
      </c>
      <c r="C36" s="32">
        <v>30</v>
      </c>
      <c r="D36" s="30" t="s">
        <v>300</v>
      </c>
      <c r="E36" s="33" t="s">
        <v>275</v>
      </c>
      <c r="F36" s="34">
        <v>2145000</v>
      </c>
      <c r="G36" s="49"/>
      <c r="H36" s="49">
        <f t="shared" si="1"/>
        <v>53698000</v>
      </c>
    </row>
    <row r="37" spans="1:8" ht="75.75" customHeight="1" x14ac:dyDescent="0.25">
      <c r="A37" s="31" t="s">
        <v>21</v>
      </c>
      <c r="B37" s="31">
        <v>18</v>
      </c>
      <c r="C37" s="32">
        <v>31</v>
      </c>
      <c r="D37" s="30" t="s">
        <v>315</v>
      </c>
      <c r="E37" s="33" t="s">
        <v>299</v>
      </c>
      <c r="F37" s="34">
        <v>3120000</v>
      </c>
      <c r="G37" s="49"/>
      <c r="H37" s="49">
        <f t="shared" si="1"/>
        <v>56818000</v>
      </c>
    </row>
    <row r="38" spans="1:8" ht="69" customHeight="1" x14ac:dyDescent="0.25">
      <c r="A38" s="31" t="s">
        <v>21</v>
      </c>
      <c r="B38" s="31">
        <v>19</v>
      </c>
      <c r="C38" s="32">
        <v>32</v>
      </c>
      <c r="D38" s="30" t="s">
        <v>491</v>
      </c>
      <c r="E38" s="33" t="s">
        <v>275</v>
      </c>
      <c r="F38" s="34">
        <v>4355000</v>
      </c>
      <c r="G38" s="49"/>
      <c r="H38" s="49">
        <f>SUM(H37+F38)</f>
        <v>61173000</v>
      </c>
    </row>
    <row r="39" spans="1:8" ht="47.25" customHeight="1" x14ac:dyDescent="0.25">
      <c r="A39" s="31" t="s">
        <v>21</v>
      </c>
      <c r="B39" s="31">
        <v>19</v>
      </c>
      <c r="C39" s="32">
        <v>33</v>
      </c>
      <c r="D39" s="30" t="s">
        <v>301</v>
      </c>
      <c r="E39" s="33" t="s">
        <v>299</v>
      </c>
      <c r="F39" s="34">
        <v>400000</v>
      </c>
      <c r="G39" s="49"/>
      <c r="H39" s="49">
        <f t="shared" si="1"/>
        <v>61573000</v>
      </c>
    </row>
    <row r="40" spans="1:8" ht="111" customHeight="1" x14ac:dyDescent="0.25">
      <c r="A40" s="31" t="s">
        <v>21</v>
      </c>
      <c r="B40" s="31">
        <v>20</v>
      </c>
      <c r="C40" s="32">
        <v>34</v>
      </c>
      <c r="D40" s="30" t="s">
        <v>316</v>
      </c>
      <c r="E40" s="33" t="s">
        <v>275</v>
      </c>
      <c r="F40" s="34">
        <v>6565000</v>
      </c>
      <c r="G40" s="49"/>
      <c r="H40" s="49">
        <f t="shared" si="1"/>
        <v>68138000</v>
      </c>
    </row>
    <row r="41" spans="1:8" ht="162" customHeight="1" x14ac:dyDescent="0.25">
      <c r="A41" s="31" t="s">
        <v>21</v>
      </c>
      <c r="B41" s="31">
        <v>21</v>
      </c>
      <c r="C41" s="32">
        <v>35</v>
      </c>
      <c r="D41" s="30" t="s">
        <v>458</v>
      </c>
      <c r="E41" s="33" t="s">
        <v>275</v>
      </c>
      <c r="F41" s="34">
        <v>8970000</v>
      </c>
      <c r="G41" s="49"/>
      <c r="H41" s="49">
        <f t="shared" si="1"/>
        <v>77108000</v>
      </c>
    </row>
    <row r="42" spans="1:8" ht="143.25" customHeight="1" x14ac:dyDescent="0.25">
      <c r="A42" s="31" t="s">
        <v>21</v>
      </c>
      <c r="B42" s="31">
        <v>22</v>
      </c>
      <c r="C42" s="32">
        <v>36</v>
      </c>
      <c r="D42" s="30" t="s">
        <v>459</v>
      </c>
      <c r="E42" s="33" t="s">
        <v>275</v>
      </c>
      <c r="F42" s="34">
        <v>7670000</v>
      </c>
      <c r="G42" s="49"/>
      <c r="H42" s="49">
        <f t="shared" si="1"/>
        <v>84778000</v>
      </c>
    </row>
    <row r="43" spans="1:8" ht="110.25" customHeight="1" x14ac:dyDescent="0.25">
      <c r="A43" s="31" t="s">
        <v>21</v>
      </c>
      <c r="B43" s="31">
        <v>23</v>
      </c>
      <c r="C43" s="32">
        <v>37</v>
      </c>
      <c r="D43" s="30" t="s">
        <v>304</v>
      </c>
      <c r="E43" s="33" t="s">
        <v>275</v>
      </c>
      <c r="F43" s="34">
        <v>4420000</v>
      </c>
      <c r="G43" s="49"/>
      <c r="H43" s="49">
        <f t="shared" si="1"/>
        <v>89198000</v>
      </c>
    </row>
    <row r="44" spans="1:8" ht="21" customHeight="1" x14ac:dyDescent="0.25">
      <c r="A44" s="31" t="s">
        <v>21</v>
      </c>
      <c r="B44" s="31">
        <v>23</v>
      </c>
      <c r="C44" s="32">
        <v>38</v>
      </c>
      <c r="D44" s="30" t="s">
        <v>305</v>
      </c>
      <c r="E44" s="33" t="s">
        <v>275</v>
      </c>
      <c r="F44" s="34">
        <v>4921000</v>
      </c>
      <c r="G44" s="49"/>
      <c r="H44" s="49">
        <f>SUM(H43+F44)</f>
        <v>94119000</v>
      </c>
    </row>
    <row r="45" spans="1:8" ht="87.75" customHeight="1" x14ac:dyDescent="0.25">
      <c r="A45" s="31" t="s">
        <v>21</v>
      </c>
      <c r="B45" s="31">
        <v>24</v>
      </c>
      <c r="C45" s="32">
        <v>39</v>
      </c>
      <c r="D45" s="30" t="s">
        <v>306</v>
      </c>
      <c r="E45" s="33" t="s">
        <v>275</v>
      </c>
      <c r="F45" s="34">
        <v>1430000</v>
      </c>
      <c r="G45" s="49"/>
      <c r="H45" s="49">
        <f t="shared" ref="H45:H55" si="2">SUM(H44+F45)</f>
        <v>95549000</v>
      </c>
    </row>
    <row r="46" spans="1:8" ht="57" customHeight="1" x14ac:dyDescent="0.25">
      <c r="A46" s="31" t="s">
        <v>21</v>
      </c>
      <c r="B46" s="35">
        <v>25</v>
      </c>
      <c r="C46" s="32">
        <v>40</v>
      </c>
      <c r="D46" s="36" t="s">
        <v>307</v>
      </c>
      <c r="E46" s="37" t="s">
        <v>275</v>
      </c>
      <c r="F46" s="52">
        <v>780000</v>
      </c>
      <c r="G46" s="51"/>
      <c r="H46" s="49">
        <f t="shared" si="2"/>
        <v>96329000</v>
      </c>
    </row>
    <row r="47" spans="1:8" ht="38.25" customHeight="1" x14ac:dyDescent="0.25">
      <c r="A47" s="31" t="s">
        <v>21</v>
      </c>
      <c r="B47" s="31">
        <v>25</v>
      </c>
      <c r="C47" s="32">
        <v>41</v>
      </c>
      <c r="D47" s="30" t="s">
        <v>326</v>
      </c>
      <c r="E47" s="33">
        <v>6.3</v>
      </c>
      <c r="F47" s="34">
        <v>3487000</v>
      </c>
      <c r="G47" s="49"/>
      <c r="H47" s="49">
        <f>SUM(H46+F47)</f>
        <v>99816000</v>
      </c>
    </row>
    <row r="48" spans="1:8" ht="61.5" customHeight="1" x14ac:dyDescent="0.25">
      <c r="A48" s="31" t="s">
        <v>21</v>
      </c>
      <c r="B48" s="38">
        <v>26</v>
      </c>
      <c r="C48" s="32">
        <v>42</v>
      </c>
      <c r="D48" s="39" t="s">
        <v>308</v>
      </c>
      <c r="E48" s="40" t="s">
        <v>275</v>
      </c>
      <c r="F48" s="54">
        <v>650000</v>
      </c>
      <c r="G48" s="53"/>
      <c r="H48" s="49">
        <f t="shared" si="2"/>
        <v>100466000</v>
      </c>
    </row>
    <row r="49" spans="1:8" ht="79.5" customHeight="1" x14ac:dyDescent="0.25">
      <c r="A49" s="31" t="s">
        <v>21</v>
      </c>
      <c r="B49" s="31">
        <v>27</v>
      </c>
      <c r="C49" s="32">
        <v>43</v>
      </c>
      <c r="D49" s="30" t="s">
        <v>317</v>
      </c>
      <c r="E49" s="33" t="s">
        <v>275</v>
      </c>
      <c r="F49" s="34">
        <v>1885000</v>
      </c>
      <c r="G49" s="49"/>
      <c r="H49" s="49">
        <f t="shared" si="2"/>
        <v>102351000</v>
      </c>
    </row>
    <row r="50" spans="1:8" ht="51" customHeight="1" x14ac:dyDescent="0.25">
      <c r="A50" s="31" t="s">
        <v>21</v>
      </c>
      <c r="B50" s="29">
        <v>28</v>
      </c>
      <c r="C50" s="32">
        <v>44</v>
      </c>
      <c r="D50" s="30" t="s">
        <v>309</v>
      </c>
      <c r="E50" s="41" t="s">
        <v>275</v>
      </c>
      <c r="F50" s="48">
        <v>325000</v>
      </c>
      <c r="G50" s="47"/>
      <c r="H50" s="49">
        <f t="shared" si="2"/>
        <v>102676000</v>
      </c>
    </row>
    <row r="51" spans="1:8" ht="45" customHeight="1" x14ac:dyDescent="0.25">
      <c r="A51" s="31" t="s">
        <v>21</v>
      </c>
      <c r="B51" s="29">
        <v>28</v>
      </c>
      <c r="C51" s="32">
        <v>45</v>
      </c>
      <c r="D51" s="30" t="s">
        <v>310</v>
      </c>
      <c r="E51" s="41">
        <v>3.1</v>
      </c>
      <c r="F51" s="48">
        <v>160000</v>
      </c>
      <c r="G51" s="47"/>
      <c r="H51" s="49">
        <f t="shared" si="2"/>
        <v>102836000</v>
      </c>
    </row>
    <row r="52" spans="1:8" ht="117" customHeight="1" x14ac:dyDescent="0.25">
      <c r="A52" s="31" t="s">
        <v>21</v>
      </c>
      <c r="B52" s="29">
        <v>29</v>
      </c>
      <c r="C52" s="32">
        <v>46</v>
      </c>
      <c r="D52" s="30" t="s">
        <v>460</v>
      </c>
      <c r="E52" s="41" t="s">
        <v>275</v>
      </c>
      <c r="F52" s="48">
        <v>4290000</v>
      </c>
      <c r="G52" s="47"/>
      <c r="H52" s="49">
        <f t="shared" si="2"/>
        <v>107126000</v>
      </c>
    </row>
    <row r="53" spans="1:8" ht="70.5" customHeight="1" x14ac:dyDescent="0.25">
      <c r="A53" s="31" t="s">
        <v>21</v>
      </c>
      <c r="B53" s="29">
        <v>30</v>
      </c>
      <c r="C53" s="32">
        <v>47</v>
      </c>
      <c r="D53" s="30" t="s">
        <v>311</v>
      </c>
      <c r="E53" s="41" t="s">
        <v>275</v>
      </c>
      <c r="F53" s="48">
        <v>2015000</v>
      </c>
      <c r="G53" s="47"/>
      <c r="H53" s="49">
        <f t="shared" si="2"/>
        <v>109141000</v>
      </c>
    </row>
    <row r="54" spans="1:8" ht="105" customHeight="1" x14ac:dyDescent="0.25">
      <c r="A54" s="31" t="s">
        <v>21</v>
      </c>
      <c r="B54" s="29">
        <v>31</v>
      </c>
      <c r="C54" s="32">
        <v>48</v>
      </c>
      <c r="D54" s="30" t="s">
        <v>319</v>
      </c>
      <c r="E54" s="41">
        <v>3.2</v>
      </c>
      <c r="F54" s="48">
        <v>2470000</v>
      </c>
      <c r="G54" s="47"/>
      <c r="H54" s="49">
        <f t="shared" si="2"/>
        <v>111611000</v>
      </c>
    </row>
    <row r="55" spans="1:8" ht="70.5" customHeight="1" x14ac:dyDescent="0.25">
      <c r="A55" s="31" t="s">
        <v>29</v>
      </c>
      <c r="B55" s="29">
        <v>2</v>
      </c>
      <c r="C55" s="32">
        <v>49</v>
      </c>
      <c r="D55" s="30" t="s">
        <v>312</v>
      </c>
      <c r="E55" s="41">
        <v>3.3</v>
      </c>
      <c r="F55" s="48">
        <v>1280000</v>
      </c>
      <c r="G55" s="47"/>
      <c r="H55" s="49">
        <f t="shared" si="2"/>
        <v>112891000</v>
      </c>
    </row>
    <row r="56" spans="1:8" x14ac:dyDescent="0.25">
      <c r="A56" s="42" t="s">
        <v>57</v>
      </c>
      <c r="B56" s="43"/>
      <c r="C56" s="43"/>
      <c r="D56" s="43"/>
      <c r="E56" s="44"/>
      <c r="F56" s="34">
        <f>SUM(F7:F55)</f>
        <v>112891000</v>
      </c>
      <c r="G56" s="34"/>
      <c r="H56" s="34">
        <f>H55</f>
        <v>112891000</v>
      </c>
    </row>
    <row r="57" spans="1:8" x14ac:dyDescent="0.25">
      <c r="F57" s="21"/>
      <c r="G57" s="21"/>
      <c r="H57" s="21"/>
    </row>
    <row r="58" spans="1:8" x14ac:dyDescent="0.25">
      <c r="F58" s="21"/>
      <c r="G58" s="21"/>
      <c r="H58" s="21"/>
    </row>
    <row r="59" spans="1:8" x14ac:dyDescent="0.25">
      <c r="F59" s="21"/>
      <c r="G59" s="21"/>
      <c r="H59" s="21"/>
    </row>
    <row r="60" spans="1:8" x14ac:dyDescent="0.25">
      <c r="F60" s="21"/>
      <c r="G60" s="21"/>
      <c r="H60" s="21"/>
    </row>
    <row r="61" spans="1:8" x14ac:dyDescent="0.25">
      <c r="F61" s="21"/>
      <c r="G61" s="21"/>
      <c r="H61" s="21"/>
    </row>
    <row r="62" spans="1:8" x14ac:dyDescent="0.25">
      <c r="F62" s="21"/>
      <c r="G62" s="21"/>
      <c r="H62" s="21"/>
    </row>
    <row r="63" spans="1:8" x14ac:dyDescent="0.25">
      <c r="F63" s="21"/>
      <c r="G63" s="21"/>
      <c r="H63" s="21"/>
    </row>
    <row r="64" spans="1:8" x14ac:dyDescent="0.25">
      <c r="F64" s="21"/>
      <c r="G64" s="21"/>
      <c r="H64" s="21"/>
    </row>
    <row r="65" spans="6:8" x14ac:dyDescent="0.25">
      <c r="F65" s="21"/>
      <c r="G65" s="21"/>
      <c r="H65" s="21"/>
    </row>
    <row r="66" spans="6:8" x14ac:dyDescent="0.25">
      <c r="F66" s="21"/>
      <c r="G66" s="21"/>
      <c r="H66" s="21"/>
    </row>
  </sheetData>
  <mergeCells count="5">
    <mergeCell ref="A2:H2"/>
    <mergeCell ref="A3:H3"/>
    <mergeCell ref="A4:H4"/>
    <mergeCell ref="A6:B6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88"/>
  <sheetViews>
    <sheetView topLeftCell="A23" zoomScale="120" zoomScaleNormal="120" workbookViewId="0">
      <selection activeCell="I91" sqref="I91"/>
    </sheetView>
  </sheetViews>
  <sheetFormatPr defaultRowHeight="15" x14ac:dyDescent="0.25"/>
  <cols>
    <col min="1" max="1" width="10.28515625" customWidth="1"/>
    <col min="2" max="2" width="4.140625" customWidth="1"/>
    <col min="3" max="3" width="9" customWidth="1"/>
    <col min="4" max="4" width="42.28515625" customWidth="1"/>
    <col min="5" max="5" width="9.140625" customWidth="1"/>
    <col min="6" max="6" width="6.140625" customWidth="1"/>
    <col min="7" max="7" width="13.28515625" customWidth="1"/>
    <col min="8" max="8" width="15" style="62" bestFit="1" customWidth="1"/>
  </cols>
  <sheetData>
    <row r="1" spans="1:8" s="1" customFormat="1" x14ac:dyDescent="0.25">
      <c r="A1" s="122" t="s">
        <v>54</v>
      </c>
      <c r="B1" s="122"/>
      <c r="C1" s="122"/>
      <c r="D1" s="122"/>
      <c r="E1" s="122"/>
      <c r="F1" s="122"/>
      <c r="G1" s="122"/>
      <c r="H1" s="64"/>
    </row>
    <row r="2" spans="1:8" s="1" customFormat="1" x14ac:dyDescent="0.25">
      <c r="A2" s="122" t="s">
        <v>55</v>
      </c>
      <c r="B2" s="122"/>
      <c r="C2" s="122"/>
      <c r="D2" s="122"/>
      <c r="E2" s="122"/>
      <c r="F2" s="122"/>
      <c r="G2" s="122"/>
      <c r="H2" s="64"/>
    </row>
    <row r="3" spans="1:8" s="1" customFormat="1" x14ac:dyDescent="0.25">
      <c r="A3" s="122" t="s">
        <v>461</v>
      </c>
      <c r="B3" s="122"/>
      <c r="C3" s="122"/>
      <c r="D3" s="122"/>
      <c r="E3" s="122"/>
      <c r="F3" s="122"/>
      <c r="G3" s="122"/>
      <c r="H3" s="64"/>
    </row>
    <row r="4" spans="1:8" s="1" customFormat="1" x14ac:dyDescent="0.25">
      <c r="A4" s="123" t="s">
        <v>58</v>
      </c>
      <c r="B4" s="124"/>
      <c r="C4" s="124"/>
      <c r="D4" s="124"/>
      <c r="E4" s="124"/>
      <c r="F4" s="124"/>
      <c r="G4" s="124"/>
      <c r="H4" s="64"/>
    </row>
    <row r="5" spans="1:8" s="1" customFormat="1" x14ac:dyDescent="0.25">
      <c r="A5" s="45"/>
      <c r="B5" s="45"/>
      <c r="C5" s="45"/>
      <c r="D5" s="45"/>
      <c r="E5" s="45"/>
      <c r="F5" s="45"/>
      <c r="G5" s="45"/>
      <c r="H5" s="64"/>
    </row>
    <row r="6" spans="1:8" s="1" customFormat="1" ht="21" customHeight="1" x14ac:dyDescent="0.25">
      <c r="A6" s="125" t="s">
        <v>5</v>
      </c>
      <c r="B6" s="126"/>
      <c r="C6" s="129" t="s">
        <v>56</v>
      </c>
      <c r="D6" s="131" t="s">
        <v>0</v>
      </c>
      <c r="E6" s="131" t="s">
        <v>1</v>
      </c>
      <c r="F6" s="131" t="s">
        <v>2</v>
      </c>
      <c r="G6" s="125" t="s">
        <v>3</v>
      </c>
      <c r="H6" s="118" t="s">
        <v>4</v>
      </c>
    </row>
    <row r="7" spans="1:8" s="1" customFormat="1" ht="11.25" customHeight="1" x14ac:dyDescent="0.25">
      <c r="A7" s="127"/>
      <c r="B7" s="128"/>
      <c r="C7" s="130"/>
      <c r="D7" s="132"/>
      <c r="E7" s="132"/>
      <c r="F7" s="132"/>
      <c r="G7" s="127"/>
      <c r="H7" s="118"/>
    </row>
    <row r="8" spans="1:8" s="1" customFormat="1" x14ac:dyDescent="0.25">
      <c r="A8" s="55" t="s">
        <v>6</v>
      </c>
      <c r="B8" s="55">
        <v>25</v>
      </c>
      <c r="C8" s="55">
        <v>1</v>
      </c>
      <c r="D8" s="56" t="s">
        <v>36</v>
      </c>
      <c r="E8" s="57">
        <v>7.4</v>
      </c>
      <c r="F8" s="55"/>
      <c r="G8" s="60">
        <v>35000</v>
      </c>
      <c r="H8" s="59">
        <f>-G8</f>
        <v>-35000</v>
      </c>
    </row>
    <row r="9" spans="1:8" s="1" customFormat="1" x14ac:dyDescent="0.25">
      <c r="A9" s="55" t="s">
        <v>7</v>
      </c>
      <c r="B9" s="55">
        <v>22</v>
      </c>
      <c r="C9" s="55">
        <v>2</v>
      </c>
      <c r="D9" s="56" t="s">
        <v>8</v>
      </c>
      <c r="E9" s="57">
        <v>7.4</v>
      </c>
      <c r="F9" s="55"/>
      <c r="G9" s="60">
        <v>20000</v>
      </c>
      <c r="H9" s="59">
        <f t="shared" ref="H9:H40" si="0">H8-G9</f>
        <v>-55000</v>
      </c>
    </row>
    <row r="10" spans="1:8" s="1" customFormat="1" x14ac:dyDescent="0.25">
      <c r="A10" s="55" t="s">
        <v>7</v>
      </c>
      <c r="B10" s="55">
        <v>22</v>
      </c>
      <c r="C10" s="55">
        <v>3</v>
      </c>
      <c r="D10" s="56" t="s">
        <v>327</v>
      </c>
      <c r="E10" s="57" t="s">
        <v>211</v>
      </c>
      <c r="F10" s="55"/>
      <c r="G10" s="60">
        <v>14000</v>
      </c>
      <c r="H10" s="59">
        <f t="shared" si="0"/>
        <v>-69000</v>
      </c>
    </row>
    <row r="11" spans="1:8" s="1" customFormat="1" x14ac:dyDescent="0.25">
      <c r="A11" s="55" t="s">
        <v>9</v>
      </c>
      <c r="B11" s="55">
        <v>23</v>
      </c>
      <c r="C11" s="55">
        <v>4</v>
      </c>
      <c r="D11" s="56" t="s">
        <v>328</v>
      </c>
      <c r="E11" s="57">
        <v>7.4</v>
      </c>
      <c r="F11" s="55"/>
      <c r="G11" s="60">
        <v>4000</v>
      </c>
      <c r="H11" s="59">
        <f t="shared" si="0"/>
        <v>-73000</v>
      </c>
    </row>
    <row r="12" spans="1:8" s="1" customFormat="1" x14ac:dyDescent="0.25">
      <c r="A12" s="55" t="s">
        <v>7</v>
      </c>
      <c r="B12" s="55">
        <v>26</v>
      </c>
      <c r="C12" s="55">
        <v>5</v>
      </c>
      <c r="D12" s="56" t="s">
        <v>329</v>
      </c>
      <c r="E12" s="57">
        <v>7.4</v>
      </c>
      <c r="F12" s="55"/>
      <c r="G12" s="60">
        <v>34000</v>
      </c>
      <c r="H12" s="59">
        <f t="shared" si="0"/>
        <v>-107000</v>
      </c>
    </row>
    <row r="13" spans="1:8" s="1" customFormat="1" x14ac:dyDescent="0.25">
      <c r="A13" s="55" t="s">
        <v>9</v>
      </c>
      <c r="B13" s="55">
        <v>26</v>
      </c>
      <c r="C13" s="55">
        <v>6</v>
      </c>
      <c r="D13" s="56" t="s">
        <v>330</v>
      </c>
      <c r="E13" s="57">
        <v>7.1</v>
      </c>
      <c r="F13" s="55"/>
      <c r="G13" s="60">
        <v>48000</v>
      </c>
      <c r="H13" s="59">
        <f t="shared" si="0"/>
        <v>-155000</v>
      </c>
    </row>
    <row r="14" spans="1:8" s="1" customFormat="1" x14ac:dyDescent="0.25">
      <c r="A14" s="55" t="s">
        <v>9</v>
      </c>
      <c r="B14" s="55">
        <v>28</v>
      </c>
      <c r="C14" s="55">
        <v>7</v>
      </c>
      <c r="D14" s="56" t="s">
        <v>331</v>
      </c>
      <c r="E14" s="57">
        <v>7.2</v>
      </c>
      <c r="F14" s="55"/>
      <c r="G14" s="60">
        <v>3200</v>
      </c>
      <c r="H14" s="59">
        <f t="shared" si="0"/>
        <v>-158200</v>
      </c>
    </row>
    <row r="15" spans="1:8" s="1" customFormat="1" x14ac:dyDescent="0.25">
      <c r="A15" s="55" t="s">
        <v>9</v>
      </c>
      <c r="B15" s="55">
        <v>28</v>
      </c>
      <c r="C15" s="55">
        <v>8</v>
      </c>
      <c r="D15" s="56" t="s">
        <v>332</v>
      </c>
      <c r="E15" s="57" t="s">
        <v>211</v>
      </c>
      <c r="F15" s="55"/>
      <c r="G15" s="60">
        <v>14000</v>
      </c>
      <c r="H15" s="59">
        <f t="shared" si="0"/>
        <v>-172200</v>
      </c>
    </row>
    <row r="16" spans="1:8" s="1" customFormat="1" x14ac:dyDescent="0.25">
      <c r="A16" s="55" t="s">
        <v>7</v>
      </c>
      <c r="B16" s="55">
        <v>28</v>
      </c>
      <c r="C16" s="55">
        <v>8</v>
      </c>
      <c r="D16" s="56" t="s">
        <v>333</v>
      </c>
      <c r="E16" s="57">
        <v>7.4</v>
      </c>
      <c r="F16" s="55"/>
      <c r="G16" s="60">
        <v>22000</v>
      </c>
      <c r="H16" s="59">
        <f t="shared" si="0"/>
        <v>-194200</v>
      </c>
    </row>
    <row r="17" spans="1:8" s="1" customFormat="1" x14ac:dyDescent="0.25">
      <c r="A17" s="55" t="s">
        <v>7</v>
      </c>
      <c r="B17" s="55">
        <v>28</v>
      </c>
      <c r="C17" s="55">
        <v>9</v>
      </c>
      <c r="D17" s="56" t="s">
        <v>334</v>
      </c>
      <c r="E17" s="57">
        <v>7.7</v>
      </c>
      <c r="F17" s="55"/>
      <c r="G17" s="60">
        <v>282000</v>
      </c>
      <c r="H17" s="59">
        <f t="shared" si="0"/>
        <v>-476200</v>
      </c>
    </row>
    <row r="18" spans="1:8" s="1" customFormat="1" x14ac:dyDescent="0.25">
      <c r="A18" s="55" t="s">
        <v>7</v>
      </c>
      <c r="B18" s="55">
        <v>28</v>
      </c>
      <c r="C18" s="55">
        <v>9</v>
      </c>
      <c r="D18" s="56" t="s">
        <v>18</v>
      </c>
      <c r="E18" s="57" t="s">
        <v>218</v>
      </c>
      <c r="F18" s="55"/>
      <c r="G18" s="60">
        <v>75000</v>
      </c>
      <c r="H18" s="59">
        <f t="shared" si="0"/>
        <v>-551200</v>
      </c>
    </row>
    <row r="19" spans="1:8" s="1" customFormat="1" x14ac:dyDescent="0.25">
      <c r="A19" s="55" t="s">
        <v>11</v>
      </c>
      <c r="B19" s="55">
        <v>29</v>
      </c>
      <c r="C19" s="55">
        <v>10</v>
      </c>
      <c r="D19" s="56" t="s">
        <v>12</v>
      </c>
      <c r="E19" s="57">
        <v>7.4</v>
      </c>
      <c r="F19" s="55"/>
      <c r="G19" s="60">
        <v>5000</v>
      </c>
      <c r="H19" s="59">
        <f t="shared" si="0"/>
        <v>-556200</v>
      </c>
    </row>
    <row r="20" spans="1:8" s="1" customFormat="1" x14ac:dyDescent="0.25">
      <c r="A20" s="55" t="s">
        <v>7</v>
      </c>
      <c r="B20" s="55">
        <v>30</v>
      </c>
      <c r="C20" s="55">
        <v>11</v>
      </c>
      <c r="D20" s="56" t="s">
        <v>335</v>
      </c>
      <c r="E20" s="57">
        <v>7.4</v>
      </c>
      <c r="F20" s="55"/>
      <c r="G20" s="60">
        <v>20000</v>
      </c>
      <c r="H20" s="59">
        <f t="shared" si="0"/>
        <v>-576200</v>
      </c>
    </row>
    <row r="21" spans="1:8" s="1" customFormat="1" x14ac:dyDescent="0.25">
      <c r="A21" s="55" t="s">
        <v>7</v>
      </c>
      <c r="B21" s="55">
        <v>30</v>
      </c>
      <c r="C21" s="55">
        <v>11</v>
      </c>
      <c r="D21" s="56" t="s">
        <v>336</v>
      </c>
      <c r="E21" s="57" t="s">
        <v>221</v>
      </c>
      <c r="F21" s="55"/>
      <c r="G21" s="60">
        <v>2000</v>
      </c>
      <c r="H21" s="59">
        <f t="shared" si="0"/>
        <v>-578200</v>
      </c>
    </row>
    <row r="22" spans="1:8" s="1" customFormat="1" x14ac:dyDescent="0.25">
      <c r="A22" s="55" t="s">
        <v>7</v>
      </c>
      <c r="B22" s="55">
        <v>30</v>
      </c>
      <c r="C22" s="55">
        <v>11</v>
      </c>
      <c r="D22" s="56" t="s">
        <v>337</v>
      </c>
      <c r="E22" s="57" t="s">
        <v>211</v>
      </c>
      <c r="F22" s="55"/>
      <c r="G22" s="60">
        <v>14000</v>
      </c>
      <c r="H22" s="59">
        <f t="shared" si="0"/>
        <v>-592200</v>
      </c>
    </row>
    <row r="23" spans="1:8" s="1" customFormat="1" x14ac:dyDescent="0.25">
      <c r="A23" s="55" t="s">
        <v>13</v>
      </c>
      <c r="B23" s="55">
        <v>3</v>
      </c>
      <c r="C23" s="55">
        <v>12</v>
      </c>
      <c r="D23" s="56" t="s">
        <v>14</v>
      </c>
      <c r="E23" s="57">
        <v>7.5</v>
      </c>
      <c r="F23" s="55"/>
      <c r="G23" s="60">
        <v>150000</v>
      </c>
      <c r="H23" s="59">
        <f t="shared" si="0"/>
        <v>-742200</v>
      </c>
    </row>
    <row r="24" spans="1:8" s="1" customFormat="1" x14ac:dyDescent="0.25">
      <c r="A24" s="55" t="s">
        <v>15</v>
      </c>
      <c r="B24" s="55">
        <v>3</v>
      </c>
      <c r="C24" s="55">
        <v>13</v>
      </c>
      <c r="D24" s="56" t="s">
        <v>338</v>
      </c>
      <c r="E24" s="57">
        <v>7.4</v>
      </c>
      <c r="F24" s="55"/>
      <c r="G24" s="60">
        <v>2500</v>
      </c>
      <c r="H24" s="59">
        <f t="shared" si="0"/>
        <v>-744700</v>
      </c>
    </row>
    <row r="25" spans="1:8" s="1" customFormat="1" x14ac:dyDescent="0.25">
      <c r="A25" s="55" t="s">
        <v>13</v>
      </c>
      <c r="B25" s="55">
        <v>3</v>
      </c>
      <c r="C25" s="55">
        <v>14</v>
      </c>
      <c r="D25" s="56" t="s">
        <v>339</v>
      </c>
      <c r="E25" s="57">
        <v>7.4</v>
      </c>
      <c r="F25" s="55"/>
      <c r="G25" s="60">
        <v>8800</v>
      </c>
      <c r="H25" s="59">
        <f t="shared" si="0"/>
        <v>-753500</v>
      </c>
    </row>
    <row r="26" spans="1:8" s="1" customFormat="1" x14ac:dyDescent="0.25">
      <c r="A26" s="55" t="s">
        <v>13</v>
      </c>
      <c r="B26" s="55">
        <v>3</v>
      </c>
      <c r="C26" s="55">
        <v>14</v>
      </c>
      <c r="D26" s="56" t="s">
        <v>340</v>
      </c>
      <c r="E26" s="57">
        <v>7.5</v>
      </c>
      <c r="F26" s="55"/>
      <c r="G26" s="60">
        <v>27600</v>
      </c>
      <c r="H26" s="59">
        <f t="shared" si="0"/>
        <v>-781100</v>
      </c>
    </row>
    <row r="27" spans="1:8" s="1" customFormat="1" x14ac:dyDescent="0.25">
      <c r="A27" s="55" t="s">
        <v>13</v>
      </c>
      <c r="B27" s="55">
        <v>3</v>
      </c>
      <c r="C27" s="55">
        <v>14</v>
      </c>
      <c r="D27" s="56" t="s">
        <v>16</v>
      </c>
      <c r="E27" s="57">
        <v>7.5</v>
      </c>
      <c r="F27" s="55"/>
      <c r="G27" s="60">
        <v>280000</v>
      </c>
      <c r="H27" s="59">
        <f t="shared" si="0"/>
        <v>-1061100</v>
      </c>
    </row>
    <row r="28" spans="1:8" s="1" customFormat="1" x14ac:dyDescent="0.25">
      <c r="A28" s="55" t="s">
        <v>13</v>
      </c>
      <c r="B28" s="55">
        <v>3</v>
      </c>
      <c r="C28" s="55">
        <v>14</v>
      </c>
      <c r="D28" s="56" t="s">
        <v>341</v>
      </c>
      <c r="E28" s="57">
        <v>7.5</v>
      </c>
      <c r="F28" s="55"/>
      <c r="G28" s="60">
        <v>8000</v>
      </c>
      <c r="H28" s="59">
        <f t="shared" si="0"/>
        <v>-1069100</v>
      </c>
    </row>
    <row r="29" spans="1:8" s="1" customFormat="1" x14ac:dyDescent="0.25">
      <c r="A29" s="55" t="s">
        <v>13</v>
      </c>
      <c r="B29" s="55">
        <v>3</v>
      </c>
      <c r="C29" s="55">
        <v>15</v>
      </c>
      <c r="D29" s="56" t="s">
        <v>19</v>
      </c>
      <c r="E29" s="57">
        <v>7.5</v>
      </c>
      <c r="F29" s="55"/>
      <c r="G29" s="60">
        <v>11600</v>
      </c>
      <c r="H29" s="59">
        <f t="shared" si="0"/>
        <v>-1080700</v>
      </c>
    </row>
    <row r="30" spans="1:8" s="1" customFormat="1" x14ac:dyDescent="0.25">
      <c r="A30" s="55" t="s">
        <v>15</v>
      </c>
      <c r="B30" s="55">
        <v>5</v>
      </c>
      <c r="C30" s="55">
        <v>16</v>
      </c>
      <c r="D30" s="56" t="s">
        <v>342</v>
      </c>
      <c r="E30" s="57">
        <v>7.2</v>
      </c>
      <c r="F30" s="55"/>
      <c r="G30" s="60">
        <v>12000</v>
      </c>
      <c r="H30" s="59">
        <f t="shared" si="0"/>
        <v>-1092700</v>
      </c>
    </row>
    <row r="31" spans="1:8" s="1" customFormat="1" x14ac:dyDescent="0.25">
      <c r="A31" s="55" t="s">
        <v>15</v>
      </c>
      <c r="B31" s="55">
        <v>7</v>
      </c>
      <c r="C31" s="55">
        <v>17</v>
      </c>
      <c r="D31" s="56" t="s">
        <v>343</v>
      </c>
      <c r="E31" s="57">
        <v>7.2</v>
      </c>
      <c r="F31" s="55"/>
      <c r="G31" s="60">
        <v>4500</v>
      </c>
      <c r="H31" s="59">
        <f t="shared" si="0"/>
        <v>-1097200</v>
      </c>
    </row>
    <row r="32" spans="1:8" s="1" customFormat="1" x14ac:dyDescent="0.25">
      <c r="A32" s="55" t="s">
        <v>15</v>
      </c>
      <c r="B32" s="55">
        <v>11</v>
      </c>
      <c r="C32" s="55">
        <v>18</v>
      </c>
      <c r="D32" s="56" t="s">
        <v>344</v>
      </c>
      <c r="E32" s="57">
        <v>7.5</v>
      </c>
      <c r="F32" s="55"/>
      <c r="G32" s="60">
        <v>23500</v>
      </c>
      <c r="H32" s="59">
        <f t="shared" si="0"/>
        <v>-1120700</v>
      </c>
    </row>
    <row r="33" spans="1:8" s="1" customFormat="1" x14ac:dyDescent="0.25">
      <c r="A33" s="55" t="s">
        <v>15</v>
      </c>
      <c r="B33" s="55">
        <v>12</v>
      </c>
      <c r="C33" s="55">
        <v>19</v>
      </c>
      <c r="D33" s="56" t="s">
        <v>17</v>
      </c>
      <c r="E33" s="57">
        <v>7.4</v>
      </c>
      <c r="F33" s="55"/>
      <c r="G33" s="60">
        <v>14000</v>
      </c>
      <c r="H33" s="59">
        <f t="shared" si="0"/>
        <v>-1134700</v>
      </c>
    </row>
    <row r="34" spans="1:8" s="1" customFormat="1" x14ac:dyDescent="0.25">
      <c r="A34" s="55" t="s">
        <v>13</v>
      </c>
      <c r="B34" s="55">
        <v>12</v>
      </c>
      <c r="C34" s="55">
        <v>20</v>
      </c>
      <c r="D34" s="56" t="s">
        <v>345</v>
      </c>
      <c r="E34" s="57">
        <v>9.3000000000000007</v>
      </c>
      <c r="F34" s="55"/>
      <c r="G34" s="60">
        <v>21600</v>
      </c>
      <c r="H34" s="59">
        <f t="shared" si="0"/>
        <v>-1156300</v>
      </c>
    </row>
    <row r="35" spans="1:8" s="1" customFormat="1" x14ac:dyDescent="0.25">
      <c r="A35" s="55" t="s">
        <v>13</v>
      </c>
      <c r="B35" s="55">
        <v>12</v>
      </c>
      <c r="C35" s="55">
        <v>20</v>
      </c>
      <c r="D35" s="56" t="s">
        <v>346</v>
      </c>
      <c r="E35" s="57">
        <v>9.3000000000000007</v>
      </c>
      <c r="F35" s="55"/>
      <c r="G35" s="60">
        <v>10500</v>
      </c>
      <c r="H35" s="59">
        <f t="shared" si="0"/>
        <v>-1166800</v>
      </c>
    </row>
    <row r="36" spans="1:8" s="1" customFormat="1" x14ac:dyDescent="0.25">
      <c r="A36" s="55" t="s">
        <v>13</v>
      </c>
      <c r="B36" s="55">
        <v>16</v>
      </c>
      <c r="C36" s="55">
        <v>21</v>
      </c>
      <c r="D36" s="56" t="s">
        <v>347</v>
      </c>
      <c r="E36" s="57">
        <v>9.3000000000000007</v>
      </c>
      <c r="F36" s="55"/>
      <c r="G36" s="60">
        <v>20400</v>
      </c>
      <c r="H36" s="59">
        <f t="shared" si="0"/>
        <v>-1187200</v>
      </c>
    </row>
    <row r="37" spans="1:8" s="1" customFormat="1" x14ac:dyDescent="0.25">
      <c r="A37" s="55" t="s">
        <v>15</v>
      </c>
      <c r="B37" s="55">
        <v>18</v>
      </c>
      <c r="C37" s="55">
        <v>22</v>
      </c>
      <c r="D37" s="56" t="s">
        <v>348</v>
      </c>
      <c r="E37" s="57">
        <v>7.4</v>
      </c>
      <c r="F37" s="58"/>
      <c r="G37" s="60">
        <v>4000</v>
      </c>
      <c r="H37" s="59">
        <f t="shared" si="0"/>
        <v>-1191200</v>
      </c>
    </row>
    <row r="38" spans="1:8" s="1" customFormat="1" x14ac:dyDescent="0.25">
      <c r="A38" s="55" t="s">
        <v>13</v>
      </c>
      <c r="B38" s="55">
        <v>23</v>
      </c>
      <c r="C38" s="55">
        <v>23</v>
      </c>
      <c r="D38" s="56" t="s">
        <v>20</v>
      </c>
      <c r="E38" s="57">
        <v>7.4</v>
      </c>
      <c r="F38" s="58"/>
      <c r="G38" s="60">
        <v>13000</v>
      </c>
      <c r="H38" s="59">
        <f t="shared" si="0"/>
        <v>-1204200</v>
      </c>
    </row>
    <row r="39" spans="1:8" s="1" customFormat="1" x14ac:dyDescent="0.25">
      <c r="A39" s="55" t="s">
        <v>15</v>
      </c>
      <c r="B39" s="55">
        <v>24</v>
      </c>
      <c r="C39" s="55">
        <v>24</v>
      </c>
      <c r="D39" s="56" t="s">
        <v>349</v>
      </c>
      <c r="E39" s="57" t="s">
        <v>226</v>
      </c>
      <c r="F39" s="58"/>
      <c r="G39" s="60">
        <v>65000</v>
      </c>
      <c r="H39" s="59">
        <f t="shared" si="0"/>
        <v>-1269200</v>
      </c>
    </row>
    <row r="40" spans="1:8" s="1" customFormat="1" x14ac:dyDescent="0.25">
      <c r="A40" s="55" t="s">
        <v>13</v>
      </c>
      <c r="B40" s="55">
        <v>30</v>
      </c>
      <c r="C40" s="55">
        <v>25</v>
      </c>
      <c r="D40" s="56" t="s">
        <v>350</v>
      </c>
      <c r="E40" s="57" t="s">
        <v>227</v>
      </c>
      <c r="F40" s="58"/>
      <c r="G40" s="60">
        <v>37500</v>
      </c>
      <c r="H40" s="59">
        <f t="shared" si="0"/>
        <v>-1306700</v>
      </c>
    </row>
    <row r="41" spans="1:8" s="1" customFormat="1" x14ac:dyDescent="0.25">
      <c r="A41" s="55" t="s">
        <v>21</v>
      </c>
      <c r="B41" s="55">
        <v>5</v>
      </c>
      <c r="C41" s="55">
        <v>26</v>
      </c>
      <c r="D41" s="56" t="s">
        <v>351</v>
      </c>
      <c r="E41" s="57">
        <v>7.4</v>
      </c>
      <c r="F41" s="58"/>
      <c r="G41" s="60">
        <v>37500</v>
      </c>
      <c r="H41" s="59">
        <f t="shared" ref="H41:H72" si="1">H40-G41</f>
        <v>-1344200</v>
      </c>
    </row>
    <row r="42" spans="1:8" s="1" customFormat="1" x14ac:dyDescent="0.25">
      <c r="A42" s="55" t="s">
        <v>21</v>
      </c>
      <c r="B42" s="55">
        <v>9</v>
      </c>
      <c r="C42" s="55">
        <v>27</v>
      </c>
      <c r="D42" s="56" t="s">
        <v>352</v>
      </c>
      <c r="E42" s="57">
        <v>9.3000000000000007</v>
      </c>
      <c r="F42" s="58"/>
      <c r="G42" s="60">
        <v>13650</v>
      </c>
      <c r="H42" s="59">
        <f t="shared" si="1"/>
        <v>-1357850</v>
      </c>
    </row>
    <row r="43" spans="1:8" s="1" customFormat="1" x14ac:dyDescent="0.25">
      <c r="A43" s="55" t="s">
        <v>21</v>
      </c>
      <c r="B43" s="55">
        <v>10</v>
      </c>
      <c r="C43" s="55">
        <v>28</v>
      </c>
      <c r="D43" s="56" t="s">
        <v>353</v>
      </c>
      <c r="E43" s="57">
        <v>9.3000000000000007</v>
      </c>
      <c r="F43" s="58"/>
      <c r="G43" s="60">
        <v>33500</v>
      </c>
      <c r="H43" s="59">
        <f t="shared" si="1"/>
        <v>-1391350</v>
      </c>
    </row>
    <row r="44" spans="1:8" s="1" customFormat="1" x14ac:dyDescent="0.25">
      <c r="A44" s="55" t="s">
        <v>21</v>
      </c>
      <c r="B44" s="55">
        <v>10</v>
      </c>
      <c r="C44" s="55">
        <v>29</v>
      </c>
      <c r="D44" s="56" t="s">
        <v>22</v>
      </c>
      <c r="E44" s="57">
        <v>9.3000000000000007</v>
      </c>
      <c r="F44" s="58"/>
      <c r="G44" s="60">
        <v>28000</v>
      </c>
      <c r="H44" s="59">
        <f t="shared" si="1"/>
        <v>-1419350</v>
      </c>
    </row>
    <row r="45" spans="1:8" s="1" customFormat="1" x14ac:dyDescent="0.25">
      <c r="A45" s="55" t="s">
        <v>21</v>
      </c>
      <c r="B45" s="55">
        <v>10</v>
      </c>
      <c r="C45" s="55">
        <v>29</v>
      </c>
      <c r="D45" s="56" t="s">
        <v>354</v>
      </c>
      <c r="E45" s="57">
        <v>9.3000000000000007</v>
      </c>
      <c r="F45" s="58"/>
      <c r="G45" s="60">
        <v>24000</v>
      </c>
      <c r="H45" s="59">
        <f t="shared" si="1"/>
        <v>-1443350</v>
      </c>
    </row>
    <row r="46" spans="1:8" s="1" customFormat="1" x14ac:dyDescent="0.25">
      <c r="A46" s="55" t="s">
        <v>21</v>
      </c>
      <c r="B46" s="55">
        <v>10</v>
      </c>
      <c r="C46" s="55">
        <v>30</v>
      </c>
      <c r="D46" s="56" t="s">
        <v>355</v>
      </c>
      <c r="E46" s="57">
        <v>9.3000000000000007</v>
      </c>
      <c r="F46" s="58"/>
      <c r="G46" s="60">
        <v>20000</v>
      </c>
      <c r="H46" s="59">
        <f t="shared" si="1"/>
        <v>-1463350</v>
      </c>
    </row>
    <row r="47" spans="1:8" s="1" customFormat="1" x14ac:dyDescent="0.25">
      <c r="A47" s="55" t="s">
        <v>21</v>
      </c>
      <c r="B47" s="55">
        <v>15</v>
      </c>
      <c r="C47" s="55">
        <v>31</v>
      </c>
      <c r="D47" s="56" t="s">
        <v>357</v>
      </c>
      <c r="E47" s="57">
        <v>9.3000000000000007</v>
      </c>
      <c r="F47" s="58"/>
      <c r="G47" s="60">
        <v>33000</v>
      </c>
      <c r="H47" s="59">
        <f t="shared" si="1"/>
        <v>-1496350</v>
      </c>
    </row>
    <row r="48" spans="1:8" s="1" customFormat="1" x14ac:dyDescent="0.25">
      <c r="A48" s="55" t="s">
        <v>21</v>
      </c>
      <c r="B48" s="55">
        <v>15</v>
      </c>
      <c r="C48" s="55">
        <v>31</v>
      </c>
      <c r="D48" s="56" t="s">
        <v>358</v>
      </c>
      <c r="E48" s="57">
        <v>9.3000000000000007</v>
      </c>
      <c r="F48" s="58"/>
      <c r="G48" s="60">
        <v>6000</v>
      </c>
      <c r="H48" s="59">
        <f t="shared" si="1"/>
        <v>-1502350</v>
      </c>
    </row>
    <row r="49" spans="1:8" s="1" customFormat="1" x14ac:dyDescent="0.25">
      <c r="A49" s="55" t="s">
        <v>21</v>
      </c>
      <c r="B49" s="55">
        <v>15</v>
      </c>
      <c r="C49" s="55">
        <v>32</v>
      </c>
      <c r="D49" s="56" t="s">
        <v>356</v>
      </c>
      <c r="E49" s="57">
        <v>9.3000000000000007</v>
      </c>
      <c r="F49" s="58"/>
      <c r="G49" s="60">
        <v>5500</v>
      </c>
      <c r="H49" s="59">
        <f t="shared" si="1"/>
        <v>-1507850</v>
      </c>
    </row>
    <row r="50" spans="1:8" s="1" customFormat="1" x14ac:dyDescent="0.25">
      <c r="A50" s="55" t="s">
        <v>21</v>
      </c>
      <c r="B50" s="55">
        <v>19</v>
      </c>
      <c r="C50" s="55">
        <v>33</v>
      </c>
      <c r="D50" s="56" t="s">
        <v>470</v>
      </c>
      <c r="E50" s="57" t="s">
        <v>50</v>
      </c>
      <c r="F50" s="58"/>
      <c r="G50" s="60">
        <v>2426000</v>
      </c>
      <c r="H50" s="59">
        <f t="shared" si="1"/>
        <v>-3933850</v>
      </c>
    </row>
    <row r="51" spans="1:8" s="1" customFormat="1" x14ac:dyDescent="0.25">
      <c r="A51" s="55" t="s">
        <v>21</v>
      </c>
      <c r="B51" s="55">
        <v>20</v>
      </c>
      <c r="C51" s="55">
        <v>34</v>
      </c>
      <c r="D51" s="56" t="s">
        <v>471</v>
      </c>
      <c r="E51" s="57" t="s">
        <v>50</v>
      </c>
      <c r="F51" s="58"/>
      <c r="G51" s="60">
        <v>2772276</v>
      </c>
      <c r="H51" s="59">
        <f t="shared" si="1"/>
        <v>-6706126</v>
      </c>
    </row>
    <row r="52" spans="1:8" s="1" customFormat="1" x14ac:dyDescent="0.25">
      <c r="A52" s="55" t="s">
        <v>21</v>
      </c>
      <c r="B52" s="55">
        <v>21</v>
      </c>
      <c r="C52" s="55">
        <v>35</v>
      </c>
      <c r="D52" s="56" t="s">
        <v>358</v>
      </c>
      <c r="E52" s="57">
        <v>9.3000000000000007</v>
      </c>
      <c r="F52" s="58"/>
      <c r="G52" s="60">
        <v>6000</v>
      </c>
      <c r="H52" s="59">
        <f t="shared" si="1"/>
        <v>-6712126</v>
      </c>
    </row>
    <row r="53" spans="1:8" s="1" customFormat="1" x14ac:dyDescent="0.25">
      <c r="A53" s="55" t="s">
        <v>21</v>
      </c>
      <c r="B53" s="55">
        <v>22</v>
      </c>
      <c r="C53" s="55">
        <v>36</v>
      </c>
      <c r="D53" s="56" t="s">
        <v>362</v>
      </c>
      <c r="E53" s="57">
        <v>7.2</v>
      </c>
      <c r="F53" s="58"/>
      <c r="G53" s="60">
        <v>3000</v>
      </c>
      <c r="H53" s="59">
        <f t="shared" si="1"/>
        <v>-6715126</v>
      </c>
    </row>
    <row r="54" spans="1:8" s="1" customFormat="1" x14ac:dyDescent="0.25">
      <c r="A54" s="55" t="s">
        <v>21</v>
      </c>
      <c r="B54" s="55">
        <v>22</v>
      </c>
      <c r="C54" s="55">
        <v>37</v>
      </c>
      <c r="D54" s="56" t="s">
        <v>473</v>
      </c>
      <c r="E54" s="57">
        <v>7.4</v>
      </c>
      <c r="F54" s="58"/>
      <c r="G54" s="60">
        <v>4000</v>
      </c>
      <c r="H54" s="59">
        <f t="shared" si="1"/>
        <v>-6719126</v>
      </c>
    </row>
    <row r="55" spans="1:8" s="1" customFormat="1" x14ac:dyDescent="0.25">
      <c r="A55" s="55" t="s">
        <v>21</v>
      </c>
      <c r="B55" s="55">
        <v>22</v>
      </c>
      <c r="C55" s="55">
        <v>38</v>
      </c>
      <c r="D55" s="56" t="s">
        <v>472</v>
      </c>
      <c r="E55" s="57">
        <v>7.4</v>
      </c>
      <c r="F55" s="58"/>
      <c r="G55" s="60">
        <v>20000</v>
      </c>
      <c r="H55" s="59">
        <f t="shared" si="1"/>
        <v>-6739126</v>
      </c>
    </row>
    <row r="56" spans="1:8" s="1" customFormat="1" x14ac:dyDescent="0.25">
      <c r="A56" s="55" t="s">
        <v>21</v>
      </c>
      <c r="B56" s="55">
        <v>22</v>
      </c>
      <c r="C56" s="55">
        <v>39</v>
      </c>
      <c r="D56" s="56" t="s">
        <v>359</v>
      </c>
      <c r="E56" s="57">
        <v>9.3000000000000007</v>
      </c>
      <c r="F56" s="58"/>
      <c r="G56" s="60">
        <v>35000</v>
      </c>
      <c r="H56" s="59">
        <f t="shared" si="1"/>
        <v>-6774126</v>
      </c>
    </row>
    <row r="57" spans="1:8" s="1" customFormat="1" x14ac:dyDescent="0.25">
      <c r="A57" s="55" t="s">
        <v>21</v>
      </c>
      <c r="B57" s="55">
        <v>22</v>
      </c>
      <c r="C57" s="55">
        <v>39</v>
      </c>
      <c r="D57" s="56" t="s">
        <v>476</v>
      </c>
      <c r="E57" s="57">
        <v>9.3000000000000007</v>
      </c>
      <c r="F57" s="58"/>
      <c r="G57" s="60">
        <v>5000</v>
      </c>
      <c r="H57" s="59">
        <f t="shared" si="1"/>
        <v>-6779126</v>
      </c>
    </row>
    <row r="58" spans="1:8" s="1" customFormat="1" x14ac:dyDescent="0.25">
      <c r="A58" s="55" t="s">
        <v>21</v>
      </c>
      <c r="B58" s="55">
        <v>22</v>
      </c>
      <c r="C58" s="55">
        <v>39</v>
      </c>
      <c r="D58" s="56" t="s">
        <v>360</v>
      </c>
      <c r="E58" s="57">
        <v>9.3000000000000007</v>
      </c>
      <c r="F58" s="58"/>
      <c r="G58" s="60">
        <v>80000</v>
      </c>
      <c r="H58" s="59">
        <f t="shared" si="1"/>
        <v>-6859126</v>
      </c>
    </row>
    <row r="59" spans="1:8" s="1" customFormat="1" x14ac:dyDescent="0.25">
      <c r="A59" s="55" t="s">
        <v>21</v>
      </c>
      <c r="B59" s="55">
        <v>22</v>
      </c>
      <c r="C59" s="55">
        <v>39</v>
      </c>
      <c r="D59" s="56" t="s">
        <v>361</v>
      </c>
      <c r="E59" s="57">
        <v>9.3000000000000007</v>
      </c>
      <c r="F59" s="58"/>
      <c r="G59" s="60">
        <v>640000</v>
      </c>
      <c r="H59" s="59">
        <f t="shared" si="1"/>
        <v>-7499126</v>
      </c>
    </row>
    <row r="60" spans="1:8" s="1" customFormat="1" x14ac:dyDescent="0.25">
      <c r="A60" s="55" t="s">
        <v>21</v>
      </c>
      <c r="B60" s="55">
        <v>22</v>
      </c>
      <c r="C60" s="55">
        <v>39</v>
      </c>
      <c r="D60" s="56" t="s">
        <v>23</v>
      </c>
      <c r="E60" s="57">
        <v>9.3000000000000007</v>
      </c>
      <c r="F60" s="58"/>
      <c r="G60" s="60">
        <v>18000</v>
      </c>
      <c r="H60" s="59">
        <f t="shared" si="1"/>
        <v>-7517126</v>
      </c>
    </row>
    <row r="61" spans="1:8" s="1" customFormat="1" x14ac:dyDescent="0.25">
      <c r="A61" s="55" t="s">
        <v>21</v>
      </c>
      <c r="B61" s="55">
        <v>22</v>
      </c>
      <c r="C61" s="55">
        <v>39</v>
      </c>
      <c r="D61" s="56" t="s">
        <v>24</v>
      </c>
      <c r="E61" s="57">
        <v>9.3000000000000007</v>
      </c>
      <c r="F61" s="58"/>
      <c r="G61" s="60">
        <v>15000</v>
      </c>
      <c r="H61" s="59">
        <f t="shared" si="1"/>
        <v>-7532126</v>
      </c>
    </row>
    <row r="62" spans="1:8" s="1" customFormat="1" x14ac:dyDescent="0.25">
      <c r="A62" s="55" t="s">
        <v>21</v>
      </c>
      <c r="B62" s="55">
        <v>22</v>
      </c>
      <c r="C62" s="55">
        <v>39</v>
      </c>
      <c r="D62" s="56" t="s">
        <v>25</v>
      </c>
      <c r="E62" s="57">
        <v>9.3000000000000007</v>
      </c>
      <c r="F62" s="58"/>
      <c r="G62" s="60">
        <v>90000</v>
      </c>
      <c r="H62" s="59">
        <f t="shared" si="1"/>
        <v>-7622126</v>
      </c>
    </row>
    <row r="63" spans="1:8" s="1" customFormat="1" x14ac:dyDescent="0.25">
      <c r="A63" s="55" t="s">
        <v>21</v>
      </c>
      <c r="B63" s="55">
        <v>22</v>
      </c>
      <c r="C63" s="55">
        <v>39</v>
      </c>
      <c r="D63" s="56" t="s">
        <v>26</v>
      </c>
      <c r="E63" s="57">
        <v>9.3000000000000007</v>
      </c>
      <c r="F63" s="58"/>
      <c r="G63" s="60">
        <v>60000</v>
      </c>
      <c r="H63" s="59">
        <f t="shared" si="1"/>
        <v>-7682126</v>
      </c>
    </row>
    <row r="64" spans="1:8" s="1" customFormat="1" x14ac:dyDescent="0.25">
      <c r="A64" s="55" t="s">
        <v>21</v>
      </c>
      <c r="B64" s="55">
        <v>22</v>
      </c>
      <c r="C64" s="55">
        <v>39</v>
      </c>
      <c r="D64" s="56" t="s">
        <v>475</v>
      </c>
      <c r="E64" s="57">
        <v>9.3000000000000007</v>
      </c>
      <c r="F64" s="58"/>
      <c r="G64" s="60">
        <v>75000</v>
      </c>
      <c r="H64" s="59">
        <f t="shared" si="1"/>
        <v>-7757126</v>
      </c>
    </row>
    <row r="65" spans="1:8" s="1" customFormat="1" x14ac:dyDescent="0.25">
      <c r="A65" s="55" t="s">
        <v>21</v>
      </c>
      <c r="B65" s="55">
        <v>22</v>
      </c>
      <c r="C65" s="55">
        <v>39</v>
      </c>
      <c r="D65" s="56" t="s">
        <v>474</v>
      </c>
      <c r="E65" s="57">
        <v>9.3000000000000007</v>
      </c>
      <c r="F65" s="58"/>
      <c r="G65" s="60">
        <v>20000</v>
      </c>
      <c r="H65" s="59">
        <f t="shared" si="1"/>
        <v>-7777126</v>
      </c>
    </row>
    <row r="66" spans="1:8" s="1" customFormat="1" x14ac:dyDescent="0.25">
      <c r="A66" s="55" t="s">
        <v>21</v>
      </c>
      <c r="B66" s="55">
        <v>23</v>
      </c>
      <c r="C66" s="55">
        <v>40</v>
      </c>
      <c r="D66" s="56" t="s">
        <v>477</v>
      </c>
      <c r="E66" s="57">
        <v>7.4</v>
      </c>
      <c r="F66" s="58"/>
      <c r="G66" s="60">
        <v>10790</v>
      </c>
      <c r="H66" s="59">
        <f t="shared" si="1"/>
        <v>-7787916</v>
      </c>
    </row>
    <row r="67" spans="1:8" s="1" customFormat="1" x14ac:dyDescent="0.25">
      <c r="A67" s="55" t="s">
        <v>21</v>
      </c>
      <c r="B67" s="55">
        <v>23</v>
      </c>
      <c r="C67" s="55">
        <v>41</v>
      </c>
      <c r="D67" s="56" t="s">
        <v>363</v>
      </c>
      <c r="E67" s="57" t="s">
        <v>222</v>
      </c>
      <c r="F67" s="58"/>
      <c r="G67" s="60">
        <v>20000</v>
      </c>
      <c r="H67" s="59">
        <f t="shared" si="1"/>
        <v>-7807916</v>
      </c>
    </row>
    <row r="68" spans="1:8" s="1" customFormat="1" x14ac:dyDescent="0.25">
      <c r="A68" s="55" t="s">
        <v>21</v>
      </c>
      <c r="B68" s="55">
        <v>24</v>
      </c>
      <c r="C68" s="55">
        <v>42</v>
      </c>
      <c r="D68" s="56" t="s">
        <v>364</v>
      </c>
      <c r="E68" s="57">
        <v>9.6999999999999993</v>
      </c>
      <c r="F68" s="58"/>
      <c r="G68" s="60">
        <v>600000</v>
      </c>
      <c r="H68" s="59">
        <f t="shared" si="1"/>
        <v>-8407916</v>
      </c>
    </row>
    <row r="69" spans="1:8" s="1" customFormat="1" x14ac:dyDescent="0.25">
      <c r="A69" s="55" t="s">
        <v>21</v>
      </c>
      <c r="B69" s="55">
        <v>25</v>
      </c>
      <c r="C69" s="55">
        <v>43</v>
      </c>
      <c r="D69" s="56" t="s">
        <v>365</v>
      </c>
      <c r="E69" s="57">
        <v>11.2</v>
      </c>
      <c r="F69" s="58"/>
      <c r="G69" s="60">
        <v>360000</v>
      </c>
      <c r="H69" s="59">
        <f t="shared" si="1"/>
        <v>-8767916</v>
      </c>
    </row>
    <row r="70" spans="1:8" s="1" customFormat="1" x14ac:dyDescent="0.25">
      <c r="A70" s="55" t="s">
        <v>21</v>
      </c>
      <c r="B70" s="55">
        <v>25</v>
      </c>
      <c r="C70" s="55">
        <v>44</v>
      </c>
      <c r="D70" s="56" t="s">
        <v>478</v>
      </c>
      <c r="E70" s="57" t="s">
        <v>50</v>
      </c>
      <c r="F70" s="58"/>
      <c r="G70" s="60">
        <v>4920000</v>
      </c>
      <c r="H70" s="59">
        <f t="shared" si="1"/>
        <v>-13687916</v>
      </c>
    </row>
    <row r="71" spans="1:8" s="1" customFormat="1" x14ac:dyDescent="0.25">
      <c r="A71" s="55" t="s">
        <v>21</v>
      </c>
      <c r="B71" s="55">
        <v>25</v>
      </c>
      <c r="C71" s="55">
        <v>45</v>
      </c>
      <c r="D71" s="56" t="s">
        <v>479</v>
      </c>
      <c r="E71" s="57" t="s">
        <v>50</v>
      </c>
      <c r="F71" s="58"/>
      <c r="G71" s="60">
        <v>4548000</v>
      </c>
      <c r="H71" s="59">
        <f t="shared" si="1"/>
        <v>-18235916</v>
      </c>
    </row>
    <row r="72" spans="1:8" s="1" customFormat="1" x14ac:dyDescent="0.25">
      <c r="A72" s="55" t="s">
        <v>21</v>
      </c>
      <c r="B72" s="55">
        <v>27</v>
      </c>
      <c r="C72" s="55">
        <v>46</v>
      </c>
      <c r="D72" s="56" t="s">
        <v>480</v>
      </c>
      <c r="E72" s="57">
        <v>7.4</v>
      </c>
      <c r="F72" s="58"/>
      <c r="G72" s="60">
        <v>38000</v>
      </c>
      <c r="H72" s="59">
        <f t="shared" si="1"/>
        <v>-18273916</v>
      </c>
    </row>
    <row r="73" spans="1:8" s="1" customFormat="1" x14ac:dyDescent="0.25">
      <c r="A73" s="55" t="s">
        <v>21</v>
      </c>
      <c r="B73" s="55">
        <v>27</v>
      </c>
      <c r="C73" s="55">
        <v>47</v>
      </c>
      <c r="D73" s="56" t="s">
        <v>369</v>
      </c>
      <c r="E73" s="57">
        <v>9.3000000000000007</v>
      </c>
      <c r="F73" s="58"/>
      <c r="G73" s="60">
        <v>15000</v>
      </c>
      <c r="H73" s="59">
        <f t="shared" ref="H73:H104" si="2">H72-G73</f>
        <v>-18288916</v>
      </c>
    </row>
    <row r="74" spans="1:8" s="1" customFormat="1" x14ac:dyDescent="0.25">
      <c r="A74" s="55" t="s">
        <v>21</v>
      </c>
      <c r="B74" s="55">
        <v>27</v>
      </c>
      <c r="C74" s="55">
        <v>47</v>
      </c>
      <c r="D74" s="56" t="s">
        <v>27</v>
      </c>
      <c r="E74" s="57">
        <v>9.3000000000000007</v>
      </c>
      <c r="F74" s="58"/>
      <c r="G74" s="60">
        <v>3000</v>
      </c>
      <c r="H74" s="59">
        <f t="shared" si="2"/>
        <v>-18291916</v>
      </c>
    </row>
    <row r="75" spans="1:8" s="1" customFormat="1" x14ac:dyDescent="0.25">
      <c r="A75" s="55" t="s">
        <v>21</v>
      </c>
      <c r="B75" s="55">
        <v>27</v>
      </c>
      <c r="C75" s="55">
        <v>48</v>
      </c>
      <c r="D75" s="56" t="s">
        <v>370</v>
      </c>
      <c r="E75" s="57" t="s">
        <v>40</v>
      </c>
      <c r="F75" s="58"/>
      <c r="G75" s="60">
        <v>10000</v>
      </c>
      <c r="H75" s="59">
        <f t="shared" si="2"/>
        <v>-18301916</v>
      </c>
    </row>
    <row r="76" spans="1:8" s="1" customFormat="1" x14ac:dyDescent="0.25">
      <c r="A76" s="55" t="s">
        <v>21</v>
      </c>
      <c r="B76" s="55">
        <v>28</v>
      </c>
      <c r="C76" s="55">
        <v>49</v>
      </c>
      <c r="D76" s="56" t="s">
        <v>374</v>
      </c>
      <c r="E76" s="57">
        <v>7.9</v>
      </c>
      <c r="F76" s="58"/>
      <c r="G76" s="60">
        <v>2450000</v>
      </c>
      <c r="H76" s="59">
        <f t="shared" si="2"/>
        <v>-20751916</v>
      </c>
    </row>
    <row r="77" spans="1:8" s="1" customFormat="1" x14ac:dyDescent="0.25">
      <c r="A77" s="55" t="s">
        <v>21</v>
      </c>
      <c r="B77" s="55">
        <v>28</v>
      </c>
      <c r="C77" s="55">
        <v>49</v>
      </c>
      <c r="D77" s="56" t="s">
        <v>373</v>
      </c>
      <c r="E77" s="57" t="s">
        <v>218</v>
      </c>
      <c r="F77" s="58"/>
      <c r="G77" s="60">
        <v>10000</v>
      </c>
      <c r="H77" s="59">
        <f t="shared" si="2"/>
        <v>-20761916</v>
      </c>
    </row>
    <row r="78" spans="1:8" s="1" customFormat="1" x14ac:dyDescent="0.25">
      <c r="A78" s="55" t="s">
        <v>21</v>
      </c>
      <c r="B78" s="55">
        <v>28</v>
      </c>
      <c r="C78" s="55">
        <v>50</v>
      </c>
      <c r="D78" s="56" t="s">
        <v>377</v>
      </c>
      <c r="E78" s="57">
        <v>11.2</v>
      </c>
      <c r="F78" s="58"/>
      <c r="G78" s="60">
        <v>360000</v>
      </c>
      <c r="H78" s="59">
        <f t="shared" si="2"/>
        <v>-21121916</v>
      </c>
    </row>
    <row r="79" spans="1:8" s="1" customFormat="1" x14ac:dyDescent="0.25">
      <c r="A79" s="55" t="s">
        <v>21</v>
      </c>
      <c r="B79" s="55">
        <v>28</v>
      </c>
      <c r="C79" s="55">
        <v>51</v>
      </c>
      <c r="D79" s="56" t="s">
        <v>33</v>
      </c>
      <c r="E79" s="57" t="s">
        <v>51</v>
      </c>
      <c r="F79" s="58"/>
      <c r="G79" s="60">
        <v>1408645</v>
      </c>
      <c r="H79" s="59">
        <f t="shared" si="2"/>
        <v>-22530561</v>
      </c>
    </row>
    <row r="80" spans="1:8" s="1" customFormat="1" x14ac:dyDescent="0.25">
      <c r="A80" s="55" t="s">
        <v>21</v>
      </c>
      <c r="B80" s="55">
        <v>28</v>
      </c>
      <c r="C80" s="55">
        <v>52</v>
      </c>
      <c r="D80" s="56" t="s">
        <v>34</v>
      </c>
      <c r="E80" s="57" t="s">
        <v>51</v>
      </c>
      <c r="F80" s="58"/>
      <c r="G80" s="60">
        <v>1100000</v>
      </c>
      <c r="H80" s="59">
        <f t="shared" si="2"/>
        <v>-23630561</v>
      </c>
    </row>
    <row r="81" spans="1:8" s="1" customFormat="1" x14ac:dyDescent="0.25">
      <c r="A81" s="55" t="s">
        <v>21</v>
      </c>
      <c r="B81" s="55">
        <v>28</v>
      </c>
      <c r="C81" s="55">
        <v>53</v>
      </c>
      <c r="D81" s="56" t="s">
        <v>371</v>
      </c>
      <c r="E81" s="57" t="s">
        <v>41</v>
      </c>
      <c r="F81" s="58"/>
      <c r="G81" s="60">
        <v>33024</v>
      </c>
      <c r="H81" s="59">
        <f t="shared" si="2"/>
        <v>-23663585</v>
      </c>
    </row>
    <row r="82" spans="1:8" s="1" customFormat="1" x14ac:dyDescent="0.25">
      <c r="A82" s="55" t="s">
        <v>21</v>
      </c>
      <c r="B82" s="55">
        <v>28</v>
      </c>
      <c r="C82" s="55">
        <v>53</v>
      </c>
      <c r="D82" s="56" t="s">
        <v>372</v>
      </c>
      <c r="E82" s="57" t="s">
        <v>73</v>
      </c>
      <c r="F82" s="58"/>
      <c r="G82" s="60">
        <v>28499</v>
      </c>
      <c r="H82" s="59">
        <f t="shared" si="2"/>
        <v>-23692084</v>
      </c>
    </row>
    <row r="83" spans="1:8" s="1" customFormat="1" x14ac:dyDescent="0.25">
      <c r="A83" s="55" t="s">
        <v>21</v>
      </c>
      <c r="B83" s="55">
        <v>28</v>
      </c>
      <c r="C83" s="55">
        <v>54</v>
      </c>
      <c r="D83" s="56" t="s">
        <v>375</v>
      </c>
      <c r="E83" s="57">
        <v>9.3000000000000007</v>
      </c>
      <c r="F83" s="58"/>
      <c r="G83" s="60">
        <v>2500</v>
      </c>
      <c r="H83" s="59">
        <f t="shared" si="2"/>
        <v>-23694584</v>
      </c>
    </row>
    <row r="84" spans="1:8" s="1" customFormat="1" x14ac:dyDescent="0.25">
      <c r="A84" s="55" t="s">
        <v>21</v>
      </c>
      <c r="B84" s="55">
        <v>28</v>
      </c>
      <c r="C84" s="55">
        <v>54</v>
      </c>
      <c r="D84" s="56" t="s">
        <v>376</v>
      </c>
      <c r="E84" s="57" t="s">
        <v>41</v>
      </c>
      <c r="F84" s="58"/>
      <c r="G84" s="60">
        <v>16500</v>
      </c>
      <c r="H84" s="59">
        <f t="shared" si="2"/>
        <v>-23711084</v>
      </c>
    </row>
    <row r="85" spans="1:8" s="1" customFormat="1" x14ac:dyDescent="0.25">
      <c r="A85" s="55" t="s">
        <v>21</v>
      </c>
      <c r="B85" s="55">
        <v>26</v>
      </c>
      <c r="C85" s="55">
        <v>55</v>
      </c>
      <c r="D85" s="56" t="s">
        <v>366</v>
      </c>
      <c r="E85" s="57" t="s">
        <v>38</v>
      </c>
      <c r="F85" s="58"/>
      <c r="G85" s="60">
        <v>27000</v>
      </c>
      <c r="H85" s="59">
        <f t="shared" si="2"/>
        <v>-23738084</v>
      </c>
    </row>
    <row r="86" spans="1:8" s="1" customFormat="1" x14ac:dyDescent="0.25">
      <c r="A86" s="55" t="s">
        <v>21</v>
      </c>
      <c r="B86" s="55">
        <v>26</v>
      </c>
      <c r="C86" s="55">
        <v>55</v>
      </c>
      <c r="D86" s="56" t="s">
        <v>367</v>
      </c>
      <c r="E86" s="57" t="s">
        <v>40</v>
      </c>
      <c r="F86" s="58"/>
      <c r="G86" s="60">
        <v>85000</v>
      </c>
      <c r="H86" s="59">
        <f t="shared" si="2"/>
        <v>-23823084</v>
      </c>
    </row>
    <row r="87" spans="1:8" s="1" customFormat="1" x14ac:dyDescent="0.25">
      <c r="A87" s="55" t="s">
        <v>21</v>
      </c>
      <c r="B87" s="55">
        <v>26</v>
      </c>
      <c r="C87" s="55">
        <v>55</v>
      </c>
      <c r="D87" s="56" t="s">
        <v>368</v>
      </c>
      <c r="E87" s="57" t="s">
        <v>40</v>
      </c>
      <c r="F87" s="58"/>
      <c r="G87" s="60">
        <v>25000</v>
      </c>
      <c r="H87" s="59">
        <f t="shared" si="2"/>
        <v>-23848084</v>
      </c>
    </row>
    <row r="88" spans="1:8" s="1" customFormat="1" x14ac:dyDescent="0.25">
      <c r="A88" s="55" t="s">
        <v>21</v>
      </c>
      <c r="B88" s="55">
        <v>29</v>
      </c>
      <c r="C88" s="55">
        <v>56</v>
      </c>
      <c r="D88" s="56" t="s">
        <v>380</v>
      </c>
      <c r="E88" s="57" t="s">
        <v>46</v>
      </c>
      <c r="F88" s="58"/>
      <c r="G88" s="60">
        <v>8200</v>
      </c>
      <c r="H88" s="59">
        <f t="shared" si="2"/>
        <v>-23856284</v>
      </c>
    </row>
    <row r="89" spans="1:8" s="1" customFormat="1" x14ac:dyDescent="0.25">
      <c r="A89" s="55" t="s">
        <v>21</v>
      </c>
      <c r="B89" s="55">
        <v>29</v>
      </c>
      <c r="C89" s="55">
        <v>57</v>
      </c>
      <c r="D89" s="56" t="s">
        <v>378</v>
      </c>
      <c r="E89" s="57" t="s">
        <v>216</v>
      </c>
      <c r="F89" s="58"/>
      <c r="G89" s="60">
        <v>5400000</v>
      </c>
      <c r="H89" s="59">
        <f t="shared" si="2"/>
        <v>-29256284</v>
      </c>
    </row>
    <row r="90" spans="1:8" s="1" customFormat="1" x14ac:dyDescent="0.25">
      <c r="A90" s="55" t="s">
        <v>21</v>
      </c>
      <c r="B90" s="55">
        <v>29</v>
      </c>
      <c r="C90" s="55">
        <v>57</v>
      </c>
      <c r="D90" s="56" t="s">
        <v>379</v>
      </c>
      <c r="E90" s="57" t="s">
        <v>216</v>
      </c>
      <c r="F90" s="58"/>
      <c r="G90" s="60">
        <v>1005000</v>
      </c>
      <c r="H90" s="59">
        <f t="shared" si="2"/>
        <v>-30261284</v>
      </c>
    </row>
    <row r="91" spans="1:8" s="1" customFormat="1" x14ac:dyDescent="0.25">
      <c r="A91" s="55" t="s">
        <v>21</v>
      </c>
      <c r="B91" s="55">
        <v>29</v>
      </c>
      <c r="C91" s="55">
        <v>58</v>
      </c>
      <c r="D91" s="56" t="s">
        <v>381</v>
      </c>
      <c r="E91" s="57">
        <v>7.5</v>
      </c>
      <c r="F91" s="58"/>
      <c r="G91" s="60">
        <v>96720</v>
      </c>
      <c r="H91" s="59">
        <f t="shared" si="2"/>
        <v>-30358004</v>
      </c>
    </row>
    <row r="92" spans="1:8" s="1" customFormat="1" x14ac:dyDescent="0.25">
      <c r="A92" s="55" t="s">
        <v>21</v>
      </c>
      <c r="B92" s="55">
        <v>29</v>
      </c>
      <c r="C92" s="55">
        <v>58</v>
      </c>
      <c r="D92" s="56" t="s">
        <v>382</v>
      </c>
      <c r="E92" s="57">
        <v>7.4</v>
      </c>
      <c r="F92" s="58"/>
      <c r="G92" s="60">
        <v>4500</v>
      </c>
      <c r="H92" s="59">
        <f t="shared" si="2"/>
        <v>-30362504</v>
      </c>
    </row>
    <row r="93" spans="1:8" s="1" customFormat="1" x14ac:dyDescent="0.25">
      <c r="A93" s="55" t="s">
        <v>21</v>
      </c>
      <c r="B93" s="55">
        <v>29</v>
      </c>
      <c r="C93" s="55">
        <v>59</v>
      </c>
      <c r="D93" s="56" t="s">
        <v>383</v>
      </c>
      <c r="E93" s="57">
        <v>13.1</v>
      </c>
      <c r="F93" s="58"/>
      <c r="G93" s="60">
        <v>70000</v>
      </c>
      <c r="H93" s="59">
        <f t="shared" si="2"/>
        <v>-30432504</v>
      </c>
    </row>
    <row r="94" spans="1:8" s="1" customFormat="1" x14ac:dyDescent="0.25">
      <c r="A94" s="55" t="s">
        <v>21</v>
      </c>
      <c r="B94" s="55">
        <v>29</v>
      </c>
      <c r="C94" s="55">
        <v>60</v>
      </c>
      <c r="D94" s="56" t="s">
        <v>28</v>
      </c>
      <c r="E94" s="57">
        <v>9.3000000000000007</v>
      </c>
      <c r="F94" s="58"/>
      <c r="G94" s="60">
        <v>90000</v>
      </c>
      <c r="H94" s="59">
        <f t="shared" si="2"/>
        <v>-30522504</v>
      </c>
    </row>
    <row r="95" spans="1:8" s="1" customFormat="1" x14ac:dyDescent="0.25">
      <c r="A95" s="55" t="s">
        <v>21</v>
      </c>
      <c r="B95" s="55">
        <v>30</v>
      </c>
      <c r="C95" s="55">
        <v>61</v>
      </c>
      <c r="D95" s="56" t="s">
        <v>384</v>
      </c>
      <c r="E95" s="57">
        <v>9.3000000000000007</v>
      </c>
      <c r="F95" s="58"/>
      <c r="G95" s="60">
        <v>57000</v>
      </c>
      <c r="H95" s="59">
        <f t="shared" si="2"/>
        <v>-30579504</v>
      </c>
    </row>
    <row r="96" spans="1:8" s="1" customFormat="1" x14ac:dyDescent="0.25">
      <c r="A96" s="55" t="s">
        <v>21</v>
      </c>
      <c r="B96" s="55">
        <v>30</v>
      </c>
      <c r="C96" s="55">
        <v>61</v>
      </c>
      <c r="D96" s="56" t="s">
        <v>385</v>
      </c>
      <c r="E96" s="57">
        <v>9.3000000000000007</v>
      </c>
      <c r="F96" s="58"/>
      <c r="G96" s="60">
        <v>2000</v>
      </c>
      <c r="H96" s="59">
        <f t="shared" si="2"/>
        <v>-30581504</v>
      </c>
    </row>
    <row r="97" spans="1:8" s="1" customFormat="1" x14ac:dyDescent="0.25">
      <c r="A97" s="55" t="s">
        <v>21</v>
      </c>
      <c r="B97" s="55">
        <v>31</v>
      </c>
      <c r="C97" s="55">
        <v>62</v>
      </c>
      <c r="D97" s="56" t="s">
        <v>386</v>
      </c>
      <c r="E97" s="57">
        <v>9.3000000000000007</v>
      </c>
      <c r="F97" s="58"/>
      <c r="G97" s="60">
        <v>59000</v>
      </c>
      <c r="H97" s="59">
        <f t="shared" si="2"/>
        <v>-30640504</v>
      </c>
    </row>
    <row r="98" spans="1:8" s="1" customFormat="1" x14ac:dyDescent="0.25">
      <c r="A98" s="55" t="s">
        <v>21</v>
      </c>
      <c r="B98" s="55">
        <v>31</v>
      </c>
      <c r="C98" s="55">
        <v>63</v>
      </c>
      <c r="D98" s="56" t="s">
        <v>469</v>
      </c>
      <c r="E98" s="57">
        <v>9.3000000000000007</v>
      </c>
      <c r="F98" s="58"/>
      <c r="G98" s="60">
        <v>20000</v>
      </c>
      <c r="H98" s="59">
        <f t="shared" si="2"/>
        <v>-30660504</v>
      </c>
    </row>
    <row r="99" spans="1:8" s="1" customFormat="1" x14ac:dyDescent="0.25">
      <c r="A99" s="55" t="s">
        <v>21</v>
      </c>
      <c r="B99" s="55">
        <v>31</v>
      </c>
      <c r="C99" s="55">
        <v>64</v>
      </c>
      <c r="D99" s="56" t="s">
        <v>394</v>
      </c>
      <c r="E99" s="57">
        <v>9.3000000000000007</v>
      </c>
      <c r="F99" s="58"/>
      <c r="G99" s="60">
        <v>12200</v>
      </c>
      <c r="H99" s="59">
        <f t="shared" si="2"/>
        <v>-30672704</v>
      </c>
    </row>
    <row r="100" spans="1:8" s="1" customFormat="1" x14ac:dyDescent="0.25">
      <c r="A100" s="55" t="s">
        <v>21</v>
      </c>
      <c r="B100" s="55">
        <v>31</v>
      </c>
      <c r="C100" s="55">
        <v>65</v>
      </c>
      <c r="D100" s="56" t="s">
        <v>387</v>
      </c>
      <c r="E100" s="57" t="s">
        <v>42</v>
      </c>
      <c r="F100" s="58"/>
      <c r="G100" s="60">
        <v>12000000</v>
      </c>
      <c r="H100" s="59">
        <f t="shared" si="2"/>
        <v>-42672704</v>
      </c>
    </row>
    <row r="101" spans="1:8" s="1" customFormat="1" x14ac:dyDescent="0.25">
      <c r="A101" s="55" t="s">
        <v>21</v>
      </c>
      <c r="B101" s="55">
        <v>31</v>
      </c>
      <c r="C101" s="55">
        <v>65</v>
      </c>
      <c r="D101" s="56" t="s">
        <v>388</v>
      </c>
      <c r="E101" s="57" t="s">
        <v>43</v>
      </c>
      <c r="F101" s="58"/>
      <c r="G101" s="60">
        <v>500000</v>
      </c>
      <c r="H101" s="59">
        <f t="shared" si="2"/>
        <v>-43172704</v>
      </c>
    </row>
    <row r="102" spans="1:8" s="1" customFormat="1" x14ac:dyDescent="0.25">
      <c r="A102" s="55" t="s">
        <v>21</v>
      </c>
      <c r="B102" s="55">
        <v>31</v>
      </c>
      <c r="C102" s="55">
        <v>65</v>
      </c>
      <c r="D102" s="56" t="s">
        <v>389</v>
      </c>
      <c r="E102" s="57" t="s">
        <v>44</v>
      </c>
      <c r="F102" s="58"/>
      <c r="G102" s="60">
        <v>270000</v>
      </c>
      <c r="H102" s="59">
        <f t="shared" si="2"/>
        <v>-43442704</v>
      </c>
    </row>
    <row r="103" spans="1:8" s="1" customFormat="1" x14ac:dyDescent="0.25">
      <c r="A103" s="55" t="s">
        <v>21</v>
      </c>
      <c r="B103" s="55">
        <v>31</v>
      </c>
      <c r="C103" s="55">
        <v>65</v>
      </c>
      <c r="D103" s="56" t="s">
        <v>390</v>
      </c>
      <c r="E103" s="57" t="s">
        <v>45</v>
      </c>
      <c r="F103" s="58"/>
      <c r="G103" s="60">
        <v>420000</v>
      </c>
      <c r="H103" s="59">
        <f t="shared" si="2"/>
        <v>-43862704</v>
      </c>
    </row>
    <row r="104" spans="1:8" s="1" customFormat="1" x14ac:dyDescent="0.25">
      <c r="A104" s="55" t="s">
        <v>21</v>
      </c>
      <c r="B104" s="55">
        <v>31</v>
      </c>
      <c r="C104" s="55">
        <v>65</v>
      </c>
      <c r="D104" s="56" t="s">
        <v>391</v>
      </c>
      <c r="E104" s="57" t="s">
        <v>37</v>
      </c>
      <c r="F104" s="58"/>
      <c r="G104" s="60">
        <v>7000000</v>
      </c>
      <c r="H104" s="59">
        <f t="shared" si="2"/>
        <v>-50862704</v>
      </c>
    </row>
    <row r="105" spans="1:8" s="1" customFormat="1" x14ac:dyDescent="0.25">
      <c r="A105" s="55" t="s">
        <v>21</v>
      </c>
      <c r="B105" s="55">
        <v>31</v>
      </c>
      <c r="C105" s="55">
        <v>65</v>
      </c>
      <c r="D105" s="56" t="s">
        <v>392</v>
      </c>
      <c r="E105" s="57" t="s">
        <v>46</v>
      </c>
      <c r="F105" s="58"/>
      <c r="G105" s="60">
        <v>300000</v>
      </c>
      <c r="H105" s="59">
        <f t="shared" ref="H105:H136" si="3">H104-G105</f>
        <v>-51162704</v>
      </c>
    </row>
    <row r="106" spans="1:8" s="1" customFormat="1" x14ac:dyDescent="0.25">
      <c r="A106" s="55" t="s">
        <v>21</v>
      </c>
      <c r="B106" s="55">
        <v>31</v>
      </c>
      <c r="C106" s="55">
        <v>65</v>
      </c>
      <c r="D106" s="56" t="s">
        <v>393</v>
      </c>
      <c r="E106" s="57" t="s">
        <v>47</v>
      </c>
      <c r="F106" s="58"/>
      <c r="G106" s="60">
        <v>120000</v>
      </c>
      <c r="H106" s="59">
        <f t="shared" si="3"/>
        <v>-51282704</v>
      </c>
    </row>
    <row r="107" spans="1:8" s="1" customFormat="1" x14ac:dyDescent="0.25">
      <c r="A107" s="55" t="s">
        <v>21</v>
      </c>
      <c r="B107" s="55">
        <v>31</v>
      </c>
      <c r="C107" s="55">
        <v>66</v>
      </c>
      <c r="D107" s="56" t="s">
        <v>390</v>
      </c>
      <c r="E107" s="57" t="s">
        <v>48</v>
      </c>
      <c r="F107" s="58"/>
      <c r="G107" s="60">
        <v>420000</v>
      </c>
      <c r="H107" s="59">
        <f t="shared" si="3"/>
        <v>-51702704</v>
      </c>
    </row>
    <row r="108" spans="1:8" s="1" customFormat="1" x14ac:dyDescent="0.25">
      <c r="A108" s="55" t="s">
        <v>21</v>
      </c>
      <c r="B108" s="55">
        <v>31</v>
      </c>
      <c r="C108" s="55">
        <v>67</v>
      </c>
      <c r="D108" s="56" t="s">
        <v>396</v>
      </c>
      <c r="E108" s="57" t="s">
        <v>41</v>
      </c>
      <c r="F108" s="58"/>
      <c r="G108" s="60">
        <v>676000</v>
      </c>
      <c r="H108" s="59">
        <f t="shared" si="3"/>
        <v>-52378704</v>
      </c>
    </row>
    <row r="109" spans="1:8" s="1" customFormat="1" x14ac:dyDescent="0.25">
      <c r="A109" s="55" t="s">
        <v>21</v>
      </c>
      <c r="B109" s="55">
        <v>31</v>
      </c>
      <c r="C109" s="55">
        <v>67</v>
      </c>
      <c r="D109" s="56" t="s">
        <v>397</v>
      </c>
      <c r="E109" s="57" t="s">
        <v>74</v>
      </c>
      <c r="F109" s="58"/>
      <c r="G109" s="60">
        <v>84000</v>
      </c>
      <c r="H109" s="59">
        <f t="shared" si="3"/>
        <v>-52462704</v>
      </c>
    </row>
    <row r="110" spans="1:8" s="1" customFormat="1" x14ac:dyDescent="0.25">
      <c r="A110" s="55" t="s">
        <v>21</v>
      </c>
      <c r="B110" s="55">
        <v>31</v>
      </c>
      <c r="C110" s="55">
        <v>68</v>
      </c>
      <c r="D110" s="56" t="s">
        <v>395</v>
      </c>
      <c r="E110" s="57" t="s">
        <v>37</v>
      </c>
      <c r="F110" s="58"/>
      <c r="G110" s="60">
        <v>5000</v>
      </c>
      <c r="H110" s="59">
        <f t="shared" si="3"/>
        <v>-52467704</v>
      </c>
    </row>
    <row r="111" spans="1:8" s="1" customFormat="1" x14ac:dyDescent="0.25">
      <c r="A111" s="55" t="s">
        <v>29</v>
      </c>
      <c r="B111" s="55">
        <v>1</v>
      </c>
      <c r="C111" s="55">
        <v>69</v>
      </c>
      <c r="D111" s="56" t="s">
        <v>445</v>
      </c>
      <c r="E111" s="57">
        <v>7.4</v>
      </c>
      <c r="F111" s="58"/>
      <c r="G111" s="60">
        <v>1000</v>
      </c>
      <c r="H111" s="59">
        <f t="shared" si="3"/>
        <v>-52468704</v>
      </c>
    </row>
    <row r="112" spans="1:8" s="1" customFormat="1" x14ac:dyDescent="0.25">
      <c r="A112" s="55" t="s">
        <v>29</v>
      </c>
      <c r="B112" s="55">
        <v>1</v>
      </c>
      <c r="C112" s="55">
        <v>69</v>
      </c>
      <c r="D112" s="56" t="s">
        <v>481</v>
      </c>
      <c r="E112" s="57">
        <v>7.5</v>
      </c>
      <c r="F112" s="58"/>
      <c r="G112" s="60">
        <v>16000</v>
      </c>
      <c r="H112" s="59">
        <f t="shared" si="3"/>
        <v>-52484704</v>
      </c>
    </row>
    <row r="113" spans="1:8" s="1" customFormat="1" x14ac:dyDescent="0.25">
      <c r="A113" s="55" t="s">
        <v>29</v>
      </c>
      <c r="B113" s="55">
        <v>1</v>
      </c>
      <c r="C113" s="55">
        <v>70</v>
      </c>
      <c r="D113" s="56" t="s">
        <v>406</v>
      </c>
      <c r="E113" s="57">
        <v>8.4</v>
      </c>
      <c r="F113" s="58"/>
      <c r="G113" s="60">
        <v>30000</v>
      </c>
      <c r="H113" s="59">
        <f t="shared" si="3"/>
        <v>-52514704</v>
      </c>
    </row>
    <row r="114" spans="1:8" s="1" customFormat="1" x14ac:dyDescent="0.25">
      <c r="A114" s="55" t="s">
        <v>29</v>
      </c>
      <c r="B114" s="55">
        <v>1</v>
      </c>
      <c r="C114" s="55">
        <v>71</v>
      </c>
      <c r="D114" s="56" t="s">
        <v>412</v>
      </c>
      <c r="E114" s="57" t="s">
        <v>52</v>
      </c>
      <c r="F114" s="58"/>
      <c r="G114" s="60">
        <v>85000</v>
      </c>
      <c r="H114" s="59">
        <f t="shared" si="3"/>
        <v>-52599704</v>
      </c>
    </row>
    <row r="115" spans="1:8" s="1" customFormat="1" x14ac:dyDescent="0.25">
      <c r="A115" s="55" t="s">
        <v>29</v>
      </c>
      <c r="B115" s="55">
        <v>1</v>
      </c>
      <c r="C115" s="55">
        <v>72</v>
      </c>
      <c r="D115" s="56" t="s">
        <v>421</v>
      </c>
      <c r="E115" s="57">
        <v>9.3000000000000007</v>
      </c>
      <c r="F115" s="58"/>
      <c r="G115" s="60">
        <v>31500</v>
      </c>
      <c r="H115" s="59">
        <f t="shared" si="3"/>
        <v>-52631204</v>
      </c>
    </row>
    <row r="116" spans="1:8" s="1" customFormat="1" x14ac:dyDescent="0.25">
      <c r="A116" s="55" t="s">
        <v>29</v>
      </c>
      <c r="B116" s="55">
        <v>1</v>
      </c>
      <c r="C116" s="55">
        <v>72</v>
      </c>
      <c r="D116" s="56" t="s">
        <v>422</v>
      </c>
      <c r="E116" s="57">
        <v>9.3000000000000007</v>
      </c>
      <c r="F116" s="58"/>
      <c r="G116" s="60">
        <v>13500</v>
      </c>
      <c r="H116" s="59">
        <f t="shared" si="3"/>
        <v>-52644704</v>
      </c>
    </row>
    <row r="117" spans="1:8" s="1" customFormat="1" x14ac:dyDescent="0.25">
      <c r="A117" s="55" t="s">
        <v>29</v>
      </c>
      <c r="B117" s="55">
        <v>1</v>
      </c>
      <c r="C117" s="55">
        <v>73</v>
      </c>
      <c r="D117" s="56" t="s">
        <v>420</v>
      </c>
      <c r="E117" s="57">
        <v>9.3000000000000007</v>
      </c>
      <c r="F117" s="58"/>
      <c r="G117" s="60">
        <v>11000</v>
      </c>
      <c r="H117" s="59">
        <f t="shared" si="3"/>
        <v>-52655704</v>
      </c>
    </row>
    <row r="118" spans="1:8" s="1" customFormat="1" x14ac:dyDescent="0.25">
      <c r="A118" s="55" t="s">
        <v>29</v>
      </c>
      <c r="B118" s="55">
        <v>1</v>
      </c>
      <c r="C118" s="55">
        <v>74</v>
      </c>
      <c r="D118" s="56" t="s">
        <v>482</v>
      </c>
      <c r="E118" s="57">
        <v>9.3000000000000007</v>
      </c>
      <c r="F118" s="58"/>
      <c r="G118" s="60">
        <v>13000</v>
      </c>
      <c r="H118" s="59">
        <f t="shared" si="3"/>
        <v>-52668704</v>
      </c>
    </row>
    <row r="119" spans="1:8" s="1" customFormat="1" x14ac:dyDescent="0.25">
      <c r="A119" s="55" t="s">
        <v>29</v>
      </c>
      <c r="B119" s="55">
        <v>1</v>
      </c>
      <c r="C119" s="55">
        <v>74</v>
      </c>
      <c r="D119" s="56" t="s">
        <v>483</v>
      </c>
      <c r="E119" s="57">
        <v>9.3000000000000007</v>
      </c>
      <c r="F119" s="58"/>
      <c r="G119" s="60">
        <v>19000</v>
      </c>
      <c r="H119" s="59">
        <f t="shared" si="3"/>
        <v>-52687704</v>
      </c>
    </row>
    <row r="120" spans="1:8" s="1" customFormat="1" x14ac:dyDescent="0.25">
      <c r="A120" s="55" t="s">
        <v>29</v>
      </c>
      <c r="B120" s="55">
        <v>1</v>
      </c>
      <c r="C120" s="55">
        <v>75</v>
      </c>
      <c r="D120" s="56" t="s">
        <v>31</v>
      </c>
      <c r="E120" s="57">
        <v>9.3000000000000007</v>
      </c>
      <c r="F120" s="58"/>
      <c r="G120" s="60">
        <v>37000</v>
      </c>
      <c r="H120" s="59">
        <f t="shared" si="3"/>
        <v>-52724704</v>
      </c>
    </row>
    <row r="121" spans="1:8" s="1" customFormat="1" x14ac:dyDescent="0.25">
      <c r="A121" s="55" t="s">
        <v>29</v>
      </c>
      <c r="B121" s="55">
        <v>1</v>
      </c>
      <c r="C121" s="55">
        <v>76</v>
      </c>
      <c r="D121" s="56" t="s">
        <v>410</v>
      </c>
      <c r="E121" s="57">
        <v>9.3000000000000007</v>
      </c>
      <c r="F121" s="58"/>
      <c r="G121" s="60">
        <v>33000</v>
      </c>
      <c r="H121" s="59">
        <f t="shared" si="3"/>
        <v>-52757704</v>
      </c>
    </row>
    <row r="122" spans="1:8" s="1" customFormat="1" x14ac:dyDescent="0.25">
      <c r="A122" s="55" t="s">
        <v>29</v>
      </c>
      <c r="B122" s="55">
        <v>1</v>
      </c>
      <c r="C122" s="55">
        <v>76</v>
      </c>
      <c r="D122" s="56" t="s">
        <v>411</v>
      </c>
      <c r="E122" s="57">
        <v>9.3000000000000007</v>
      </c>
      <c r="F122" s="58"/>
      <c r="G122" s="60">
        <v>5000</v>
      </c>
      <c r="H122" s="59">
        <f t="shared" si="3"/>
        <v>-52762704</v>
      </c>
    </row>
    <row r="123" spans="1:8" s="1" customFormat="1" x14ac:dyDescent="0.25">
      <c r="A123" s="55" t="s">
        <v>29</v>
      </c>
      <c r="B123" s="55">
        <v>1</v>
      </c>
      <c r="C123" s="55">
        <v>77</v>
      </c>
      <c r="D123" s="56" t="s">
        <v>398</v>
      </c>
      <c r="E123" s="57">
        <v>9.3000000000000007</v>
      </c>
      <c r="F123" s="58"/>
      <c r="G123" s="60">
        <v>105000</v>
      </c>
      <c r="H123" s="59">
        <f t="shared" si="3"/>
        <v>-52867704</v>
      </c>
    </row>
    <row r="124" spans="1:8" s="1" customFormat="1" x14ac:dyDescent="0.25">
      <c r="A124" s="55" t="s">
        <v>29</v>
      </c>
      <c r="B124" s="55">
        <v>1</v>
      </c>
      <c r="C124" s="55">
        <v>78</v>
      </c>
      <c r="D124" s="56" t="s">
        <v>400</v>
      </c>
      <c r="E124" s="57">
        <v>9.3000000000000007</v>
      </c>
      <c r="F124" s="58"/>
      <c r="G124" s="60">
        <v>14000</v>
      </c>
      <c r="H124" s="59">
        <f t="shared" si="3"/>
        <v>-52881704</v>
      </c>
    </row>
    <row r="125" spans="1:8" s="1" customFormat="1" x14ac:dyDescent="0.25">
      <c r="A125" s="55" t="s">
        <v>29</v>
      </c>
      <c r="B125" s="55">
        <v>1</v>
      </c>
      <c r="C125" s="55">
        <v>79</v>
      </c>
      <c r="D125" s="56" t="s">
        <v>401</v>
      </c>
      <c r="E125" s="57">
        <v>9.3000000000000007</v>
      </c>
      <c r="F125" s="58"/>
      <c r="G125" s="60">
        <v>48000</v>
      </c>
      <c r="H125" s="59">
        <f t="shared" si="3"/>
        <v>-52929704</v>
      </c>
    </row>
    <row r="126" spans="1:8" s="1" customFormat="1" x14ac:dyDescent="0.25">
      <c r="A126" s="55" t="s">
        <v>29</v>
      </c>
      <c r="B126" s="55">
        <v>1</v>
      </c>
      <c r="C126" s="55">
        <v>79</v>
      </c>
      <c r="D126" s="56" t="s">
        <v>402</v>
      </c>
      <c r="E126" s="57">
        <v>9.3000000000000007</v>
      </c>
      <c r="F126" s="58"/>
      <c r="G126" s="60">
        <v>66000</v>
      </c>
      <c r="H126" s="59">
        <f t="shared" si="3"/>
        <v>-52995704</v>
      </c>
    </row>
    <row r="127" spans="1:8" s="1" customFormat="1" x14ac:dyDescent="0.25">
      <c r="A127" s="55" t="s">
        <v>29</v>
      </c>
      <c r="B127" s="55">
        <v>1</v>
      </c>
      <c r="C127" s="55">
        <v>79</v>
      </c>
      <c r="D127" s="56" t="s">
        <v>403</v>
      </c>
      <c r="E127" s="57">
        <v>9.3000000000000007</v>
      </c>
      <c r="F127" s="58"/>
      <c r="G127" s="60">
        <v>14000</v>
      </c>
      <c r="H127" s="59">
        <f t="shared" si="3"/>
        <v>-53009704</v>
      </c>
    </row>
    <row r="128" spans="1:8" s="1" customFormat="1" x14ac:dyDescent="0.25">
      <c r="A128" s="55" t="s">
        <v>29</v>
      </c>
      <c r="B128" s="55">
        <v>1</v>
      </c>
      <c r="C128" s="55">
        <v>79</v>
      </c>
      <c r="D128" s="56" t="s">
        <v>404</v>
      </c>
      <c r="E128" s="57">
        <v>9.3000000000000007</v>
      </c>
      <c r="F128" s="58"/>
      <c r="G128" s="60">
        <v>9000</v>
      </c>
      <c r="H128" s="59">
        <f t="shared" si="3"/>
        <v>-53018704</v>
      </c>
    </row>
    <row r="129" spans="1:8" s="1" customFormat="1" x14ac:dyDescent="0.25">
      <c r="A129" s="55" t="s">
        <v>29</v>
      </c>
      <c r="B129" s="55">
        <v>1</v>
      </c>
      <c r="C129" s="55">
        <v>79</v>
      </c>
      <c r="D129" s="56" t="s">
        <v>405</v>
      </c>
      <c r="E129" s="57">
        <v>9.3000000000000007</v>
      </c>
      <c r="F129" s="58"/>
      <c r="G129" s="60">
        <v>13000</v>
      </c>
      <c r="H129" s="59">
        <f t="shared" si="3"/>
        <v>-53031704</v>
      </c>
    </row>
    <row r="130" spans="1:8" s="1" customFormat="1" x14ac:dyDescent="0.25">
      <c r="A130" s="55" t="s">
        <v>29</v>
      </c>
      <c r="B130" s="55">
        <v>1</v>
      </c>
      <c r="C130" s="55">
        <v>80</v>
      </c>
      <c r="D130" s="56" t="s">
        <v>407</v>
      </c>
      <c r="E130" s="57">
        <v>9.3000000000000007</v>
      </c>
      <c r="F130" s="58"/>
      <c r="G130" s="60">
        <v>8000</v>
      </c>
      <c r="H130" s="59">
        <f t="shared" si="3"/>
        <v>-53039704</v>
      </c>
    </row>
    <row r="131" spans="1:8" s="1" customFormat="1" x14ac:dyDescent="0.25">
      <c r="A131" s="55" t="s">
        <v>29</v>
      </c>
      <c r="B131" s="55">
        <v>1</v>
      </c>
      <c r="C131" s="55">
        <v>80</v>
      </c>
      <c r="D131" s="56" t="s">
        <v>408</v>
      </c>
      <c r="E131" s="57">
        <v>9.3000000000000007</v>
      </c>
      <c r="F131" s="58"/>
      <c r="G131" s="60">
        <v>15000</v>
      </c>
      <c r="H131" s="59">
        <f t="shared" si="3"/>
        <v>-53054704</v>
      </c>
    </row>
    <row r="132" spans="1:8" s="1" customFormat="1" x14ac:dyDescent="0.25">
      <c r="A132" s="55" t="s">
        <v>29</v>
      </c>
      <c r="B132" s="55">
        <v>1</v>
      </c>
      <c r="C132" s="55">
        <v>81</v>
      </c>
      <c r="D132" s="56" t="s">
        <v>409</v>
      </c>
      <c r="E132" s="57" t="s">
        <v>222</v>
      </c>
      <c r="F132" s="58"/>
      <c r="G132" s="60">
        <v>25500</v>
      </c>
      <c r="H132" s="59">
        <f t="shared" si="3"/>
        <v>-53080204</v>
      </c>
    </row>
    <row r="133" spans="1:8" s="1" customFormat="1" x14ac:dyDescent="0.25">
      <c r="A133" s="55" t="s">
        <v>29</v>
      </c>
      <c r="B133" s="55">
        <v>1</v>
      </c>
      <c r="C133" s="55">
        <v>82</v>
      </c>
      <c r="D133" s="56" t="s">
        <v>423</v>
      </c>
      <c r="E133" s="57" t="s">
        <v>237</v>
      </c>
      <c r="F133" s="58"/>
      <c r="G133" s="60">
        <v>9500</v>
      </c>
      <c r="H133" s="59">
        <f t="shared" si="3"/>
        <v>-53089704</v>
      </c>
    </row>
    <row r="134" spans="1:8" s="1" customFormat="1" x14ac:dyDescent="0.25">
      <c r="A134" s="55" t="s">
        <v>29</v>
      </c>
      <c r="B134" s="55">
        <v>1</v>
      </c>
      <c r="C134" s="55">
        <v>82</v>
      </c>
      <c r="D134" s="56" t="s">
        <v>424</v>
      </c>
      <c r="E134" s="57" t="s">
        <v>238</v>
      </c>
      <c r="F134" s="58"/>
      <c r="G134" s="60">
        <v>8000</v>
      </c>
      <c r="H134" s="59">
        <f t="shared" si="3"/>
        <v>-53097704</v>
      </c>
    </row>
    <row r="135" spans="1:8" s="1" customFormat="1" x14ac:dyDescent="0.25">
      <c r="A135" s="55" t="s">
        <v>29</v>
      </c>
      <c r="B135" s="55">
        <v>1</v>
      </c>
      <c r="C135" s="55">
        <v>83</v>
      </c>
      <c r="D135" s="56" t="s">
        <v>425</v>
      </c>
      <c r="E135" s="57" t="s">
        <v>246</v>
      </c>
      <c r="F135" s="58"/>
      <c r="G135" s="60">
        <v>6400</v>
      </c>
      <c r="H135" s="59">
        <f t="shared" si="3"/>
        <v>-53104104</v>
      </c>
    </row>
    <row r="136" spans="1:8" s="1" customFormat="1" x14ac:dyDescent="0.25">
      <c r="A136" s="55" t="s">
        <v>29</v>
      </c>
      <c r="B136" s="55">
        <v>1</v>
      </c>
      <c r="C136" s="55">
        <v>83</v>
      </c>
      <c r="D136" s="56" t="s">
        <v>426</v>
      </c>
      <c r="E136" s="57" t="s">
        <v>246</v>
      </c>
      <c r="F136" s="58"/>
      <c r="G136" s="60">
        <v>12800</v>
      </c>
      <c r="H136" s="59">
        <f t="shared" si="3"/>
        <v>-53116904</v>
      </c>
    </row>
    <row r="137" spans="1:8" s="1" customFormat="1" x14ac:dyDescent="0.25">
      <c r="A137" s="55" t="s">
        <v>29</v>
      </c>
      <c r="B137" s="55">
        <v>1</v>
      </c>
      <c r="C137" s="55">
        <v>83</v>
      </c>
      <c r="D137" s="56" t="s">
        <v>427</v>
      </c>
      <c r="E137" s="57" t="s">
        <v>246</v>
      </c>
      <c r="F137" s="58"/>
      <c r="G137" s="60">
        <v>6400</v>
      </c>
      <c r="H137" s="59">
        <f t="shared" ref="H137:H168" si="4">H136-G137</f>
        <v>-53123304</v>
      </c>
    </row>
    <row r="138" spans="1:8" s="1" customFormat="1" x14ac:dyDescent="0.25">
      <c r="A138" s="55" t="s">
        <v>29</v>
      </c>
      <c r="B138" s="55">
        <v>1</v>
      </c>
      <c r="C138" s="55">
        <v>83</v>
      </c>
      <c r="D138" s="56" t="s">
        <v>484</v>
      </c>
      <c r="E138" s="57" t="s">
        <v>247</v>
      </c>
      <c r="F138" s="58"/>
      <c r="G138" s="60">
        <v>23200</v>
      </c>
      <c r="H138" s="59">
        <f t="shared" si="4"/>
        <v>-53146504</v>
      </c>
    </row>
    <row r="139" spans="1:8" s="1" customFormat="1" x14ac:dyDescent="0.25">
      <c r="A139" s="55" t="s">
        <v>29</v>
      </c>
      <c r="B139" s="55">
        <v>1</v>
      </c>
      <c r="C139" s="55">
        <v>84</v>
      </c>
      <c r="D139" s="56" t="s">
        <v>428</v>
      </c>
      <c r="E139" s="57" t="s">
        <v>236</v>
      </c>
      <c r="F139" s="58"/>
      <c r="G139" s="60">
        <v>8000</v>
      </c>
      <c r="H139" s="59">
        <f t="shared" si="4"/>
        <v>-53154504</v>
      </c>
    </row>
    <row r="140" spans="1:8" s="1" customFormat="1" x14ac:dyDescent="0.25">
      <c r="A140" s="55" t="s">
        <v>29</v>
      </c>
      <c r="B140" s="55">
        <v>1</v>
      </c>
      <c r="C140" s="55">
        <v>84</v>
      </c>
      <c r="D140" s="56" t="s">
        <v>429</v>
      </c>
      <c r="E140" s="57" t="s">
        <v>247</v>
      </c>
      <c r="F140" s="58"/>
      <c r="G140" s="60">
        <v>9000</v>
      </c>
      <c r="H140" s="59">
        <f t="shared" si="4"/>
        <v>-53163504</v>
      </c>
    </row>
    <row r="141" spans="1:8" s="1" customFormat="1" x14ac:dyDescent="0.25">
      <c r="A141" s="55" t="s">
        <v>29</v>
      </c>
      <c r="B141" s="55">
        <v>1</v>
      </c>
      <c r="C141" s="55">
        <v>85</v>
      </c>
      <c r="D141" s="56" t="s">
        <v>430</v>
      </c>
      <c r="E141" s="57" t="s">
        <v>42</v>
      </c>
      <c r="F141" s="58"/>
      <c r="G141" s="60">
        <v>60000</v>
      </c>
      <c r="H141" s="59">
        <f t="shared" si="4"/>
        <v>-53223504</v>
      </c>
    </row>
    <row r="142" spans="1:8" s="1" customFormat="1" x14ac:dyDescent="0.25">
      <c r="A142" s="55" t="s">
        <v>29</v>
      </c>
      <c r="B142" s="55">
        <v>1</v>
      </c>
      <c r="C142" s="55">
        <v>85</v>
      </c>
      <c r="D142" s="56" t="s">
        <v>431</v>
      </c>
      <c r="E142" s="57" t="s">
        <v>37</v>
      </c>
      <c r="F142" s="58"/>
      <c r="G142" s="60">
        <v>35000</v>
      </c>
      <c r="H142" s="59">
        <f t="shared" si="4"/>
        <v>-53258504</v>
      </c>
    </row>
    <row r="143" spans="1:8" s="1" customFormat="1" x14ac:dyDescent="0.25">
      <c r="A143" s="55" t="s">
        <v>29</v>
      </c>
      <c r="B143" s="55">
        <v>1</v>
      </c>
      <c r="C143" s="55">
        <v>86</v>
      </c>
      <c r="D143" s="56" t="s">
        <v>399</v>
      </c>
      <c r="E143" s="57" t="s">
        <v>38</v>
      </c>
      <c r="F143" s="58"/>
      <c r="G143" s="60">
        <v>60000</v>
      </c>
      <c r="H143" s="59">
        <f t="shared" si="4"/>
        <v>-53318504</v>
      </c>
    </row>
    <row r="144" spans="1:8" s="1" customFormat="1" x14ac:dyDescent="0.25">
      <c r="A144" s="55" t="s">
        <v>29</v>
      </c>
      <c r="B144" s="55">
        <v>1</v>
      </c>
      <c r="C144" s="55">
        <v>87</v>
      </c>
      <c r="D144" s="56" t="s">
        <v>414</v>
      </c>
      <c r="E144" s="57">
        <v>13.2</v>
      </c>
      <c r="F144" s="58"/>
      <c r="G144" s="60">
        <v>36000</v>
      </c>
      <c r="H144" s="59">
        <f t="shared" si="4"/>
        <v>-53354504</v>
      </c>
    </row>
    <row r="145" spans="1:8" s="1" customFormat="1" x14ac:dyDescent="0.25">
      <c r="A145" s="55" t="s">
        <v>29</v>
      </c>
      <c r="B145" s="55">
        <v>1</v>
      </c>
      <c r="C145" s="55">
        <v>87</v>
      </c>
      <c r="D145" s="56" t="s">
        <v>415</v>
      </c>
      <c r="E145" s="57">
        <v>13.1</v>
      </c>
      <c r="F145" s="58"/>
      <c r="G145" s="60">
        <v>80000</v>
      </c>
      <c r="H145" s="59">
        <f t="shared" si="4"/>
        <v>-53434504</v>
      </c>
    </row>
    <row r="146" spans="1:8" s="1" customFormat="1" x14ac:dyDescent="0.25">
      <c r="A146" s="55" t="s">
        <v>29</v>
      </c>
      <c r="B146" s="55">
        <v>1</v>
      </c>
      <c r="C146" s="55">
        <v>87</v>
      </c>
      <c r="D146" s="56" t="s">
        <v>416</v>
      </c>
      <c r="E146" s="57">
        <v>13.2</v>
      </c>
      <c r="F146" s="58"/>
      <c r="G146" s="60">
        <v>3000</v>
      </c>
      <c r="H146" s="59">
        <f t="shared" si="4"/>
        <v>-53437504</v>
      </c>
    </row>
    <row r="147" spans="1:8" s="1" customFormat="1" x14ac:dyDescent="0.25">
      <c r="A147" s="55" t="s">
        <v>29</v>
      </c>
      <c r="B147" s="55">
        <v>1</v>
      </c>
      <c r="C147" s="55">
        <v>87</v>
      </c>
      <c r="D147" s="56" t="s">
        <v>417</v>
      </c>
      <c r="E147" s="57">
        <v>13.2</v>
      </c>
      <c r="F147" s="58"/>
      <c r="G147" s="60">
        <v>5000</v>
      </c>
      <c r="H147" s="59">
        <f t="shared" si="4"/>
        <v>-53442504</v>
      </c>
    </row>
    <row r="148" spans="1:8" s="1" customFormat="1" x14ac:dyDescent="0.25">
      <c r="A148" s="55" t="s">
        <v>29</v>
      </c>
      <c r="B148" s="55">
        <v>1</v>
      </c>
      <c r="C148" s="55">
        <v>87</v>
      </c>
      <c r="D148" s="56" t="s">
        <v>418</v>
      </c>
      <c r="E148" s="57">
        <v>13.2</v>
      </c>
      <c r="F148" s="58"/>
      <c r="G148" s="60">
        <v>4000</v>
      </c>
      <c r="H148" s="59">
        <f t="shared" si="4"/>
        <v>-53446504</v>
      </c>
    </row>
    <row r="149" spans="1:8" s="1" customFormat="1" x14ac:dyDescent="0.25">
      <c r="A149" s="55" t="s">
        <v>29</v>
      </c>
      <c r="B149" s="55">
        <v>1</v>
      </c>
      <c r="C149" s="55">
        <v>87</v>
      </c>
      <c r="D149" s="56" t="s">
        <v>419</v>
      </c>
      <c r="E149" s="57">
        <v>13.2</v>
      </c>
      <c r="F149" s="58"/>
      <c r="G149" s="60">
        <v>3000</v>
      </c>
      <c r="H149" s="59">
        <f t="shared" si="4"/>
        <v>-53449504</v>
      </c>
    </row>
    <row r="150" spans="1:8" s="1" customFormat="1" x14ac:dyDescent="0.25">
      <c r="A150" s="55" t="s">
        <v>29</v>
      </c>
      <c r="B150" s="55">
        <v>2</v>
      </c>
      <c r="C150" s="55">
        <v>88</v>
      </c>
      <c r="D150" s="56" t="s">
        <v>433</v>
      </c>
      <c r="E150" s="57" t="s">
        <v>221</v>
      </c>
      <c r="F150" s="58"/>
      <c r="G150" s="60">
        <v>5600</v>
      </c>
      <c r="H150" s="59">
        <f t="shared" si="4"/>
        <v>-53455104</v>
      </c>
    </row>
    <row r="151" spans="1:8" s="1" customFormat="1" x14ac:dyDescent="0.25">
      <c r="A151" s="55" t="s">
        <v>29</v>
      </c>
      <c r="B151" s="55">
        <v>2</v>
      </c>
      <c r="C151" s="55">
        <v>88</v>
      </c>
      <c r="D151" s="56" t="s">
        <v>434</v>
      </c>
      <c r="E151" s="57" t="s">
        <v>221</v>
      </c>
      <c r="F151" s="58"/>
      <c r="G151" s="60">
        <v>5700</v>
      </c>
      <c r="H151" s="59">
        <f t="shared" si="4"/>
        <v>-53460804</v>
      </c>
    </row>
    <row r="152" spans="1:8" s="1" customFormat="1" x14ac:dyDescent="0.25">
      <c r="A152" s="55" t="s">
        <v>29</v>
      </c>
      <c r="B152" s="55">
        <v>2</v>
      </c>
      <c r="C152" s="55">
        <v>89</v>
      </c>
      <c r="D152" s="56" t="s">
        <v>435</v>
      </c>
      <c r="E152" s="57" t="s">
        <v>252</v>
      </c>
      <c r="F152" s="58"/>
      <c r="G152" s="60">
        <v>13600</v>
      </c>
      <c r="H152" s="59">
        <f t="shared" si="4"/>
        <v>-53474404</v>
      </c>
    </row>
    <row r="153" spans="1:8" s="1" customFormat="1" x14ac:dyDescent="0.25">
      <c r="A153" s="55" t="s">
        <v>29</v>
      </c>
      <c r="B153" s="55">
        <v>2</v>
      </c>
      <c r="C153" s="55">
        <v>90</v>
      </c>
      <c r="D153" s="56" t="s">
        <v>432</v>
      </c>
      <c r="E153" s="57" t="s">
        <v>251</v>
      </c>
      <c r="F153" s="58"/>
      <c r="G153" s="60">
        <v>4000</v>
      </c>
      <c r="H153" s="59">
        <f t="shared" si="4"/>
        <v>-53478404</v>
      </c>
    </row>
    <row r="154" spans="1:8" s="1" customFormat="1" x14ac:dyDescent="0.25">
      <c r="A154" s="55" t="s">
        <v>29</v>
      </c>
      <c r="B154" s="55">
        <v>2</v>
      </c>
      <c r="C154" s="55">
        <v>90</v>
      </c>
      <c r="D154" s="56" t="s">
        <v>35</v>
      </c>
      <c r="E154" s="57">
        <v>7.4</v>
      </c>
      <c r="F154" s="58"/>
      <c r="G154" s="60">
        <v>2000</v>
      </c>
      <c r="H154" s="59">
        <f t="shared" si="4"/>
        <v>-53480404</v>
      </c>
    </row>
    <row r="155" spans="1:8" s="1" customFormat="1" x14ac:dyDescent="0.25">
      <c r="A155" s="55" t="s">
        <v>29</v>
      </c>
      <c r="B155" s="55">
        <v>2</v>
      </c>
      <c r="C155" s="55">
        <v>91</v>
      </c>
      <c r="D155" s="56" t="s">
        <v>452</v>
      </c>
      <c r="E155" s="57" t="s">
        <v>72</v>
      </c>
      <c r="F155" s="58"/>
      <c r="G155" s="60">
        <v>750000</v>
      </c>
      <c r="H155" s="59">
        <f t="shared" si="4"/>
        <v>-54230404</v>
      </c>
    </row>
    <row r="156" spans="1:8" s="1" customFormat="1" x14ac:dyDescent="0.25">
      <c r="A156" s="55" t="s">
        <v>29</v>
      </c>
      <c r="B156" s="55">
        <v>2</v>
      </c>
      <c r="C156" s="55">
        <v>92</v>
      </c>
      <c r="D156" s="56" t="s">
        <v>322</v>
      </c>
      <c r="E156" s="57" t="s">
        <v>49</v>
      </c>
      <c r="F156" s="58"/>
      <c r="G156" s="60">
        <v>2000000</v>
      </c>
      <c r="H156" s="59">
        <f t="shared" si="4"/>
        <v>-56230404</v>
      </c>
    </row>
    <row r="157" spans="1:8" s="1" customFormat="1" x14ac:dyDescent="0.25">
      <c r="A157" s="55" t="s">
        <v>29</v>
      </c>
      <c r="B157" s="55">
        <v>2</v>
      </c>
      <c r="C157" s="55">
        <v>93</v>
      </c>
      <c r="D157" s="56" t="s">
        <v>323</v>
      </c>
      <c r="E157" s="57" t="s">
        <v>49</v>
      </c>
      <c r="F157" s="58"/>
      <c r="G157" s="60">
        <v>15000000</v>
      </c>
      <c r="H157" s="59">
        <f t="shared" si="4"/>
        <v>-71230404</v>
      </c>
    </row>
    <row r="158" spans="1:8" s="1" customFormat="1" x14ac:dyDescent="0.25">
      <c r="A158" s="55" t="s">
        <v>29</v>
      </c>
      <c r="B158" s="55">
        <v>2</v>
      </c>
      <c r="C158" s="55">
        <v>94</v>
      </c>
      <c r="D158" s="56" t="s">
        <v>324</v>
      </c>
      <c r="E158" s="57" t="s">
        <v>49</v>
      </c>
      <c r="F158" s="58"/>
      <c r="G158" s="60">
        <v>15000000</v>
      </c>
      <c r="H158" s="59">
        <f t="shared" si="4"/>
        <v>-86230404</v>
      </c>
    </row>
    <row r="159" spans="1:8" s="1" customFormat="1" x14ac:dyDescent="0.25">
      <c r="A159" s="55" t="s">
        <v>29</v>
      </c>
      <c r="B159" s="55">
        <v>2</v>
      </c>
      <c r="C159" s="55">
        <v>95</v>
      </c>
      <c r="D159" s="56" t="s">
        <v>444</v>
      </c>
      <c r="E159" s="57" t="s">
        <v>53</v>
      </c>
      <c r="F159" s="58"/>
      <c r="G159" s="60">
        <v>200000</v>
      </c>
      <c r="H159" s="59">
        <f t="shared" si="4"/>
        <v>-86430404</v>
      </c>
    </row>
    <row r="160" spans="1:8" s="1" customFormat="1" x14ac:dyDescent="0.25">
      <c r="A160" s="55" t="s">
        <v>29</v>
      </c>
      <c r="B160" s="55">
        <v>2</v>
      </c>
      <c r="C160" s="55">
        <v>96</v>
      </c>
      <c r="D160" s="56" t="s">
        <v>485</v>
      </c>
      <c r="E160" s="57">
        <v>9.1999999999999993</v>
      </c>
      <c r="F160" s="58"/>
      <c r="G160" s="60">
        <v>1000000</v>
      </c>
      <c r="H160" s="59">
        <f t="shared" si="4"/>
        <v>-87430404</v>
      </c>
    </row>
    <row r="161" spans="1:8" s="1" customFormat="1" x14ac:dyDescent="0.25">
      <c r="A161" s="55" t="s">
        <v>29</v>
      </c>
      <c r="B161" s="55">
        <v>2</v>
      </c>
      <c r="C161" s="55">
        <v>97</v>
      </c>
      <c r="D161" s="56" t="s">
        <v>437</v>
      </c>
      <c r="E161" s="57">
        <v>9.5</v>
      </c>
      <c r="F161" s="58"/>
      <c r="G161" s="60">
        <v>900000</v>
      </c>
      <c r="H161" s="59">
        <f t="shared" si="4"/>
        <v>-88330404</v>
      </c>
    </row>
    <row r="162" spans="1:8" s="1" customFormat="1" x14ac:dyDescent="0.25">
      <c r="A162" s="55" t="s">
        <v>29</v>
      </c>
      <c r="B162" s="55">
        <v>2</v>
      </c>
      <c r="C162" s="55">
        <v>98</v>
      </c>
      <c r="D162" s="56" t="s">
        <v>436</v>
      </c>
      <c r="E162" s="57" t="s">
        <v>223</v>
      </c>
      <c r="F162" s="58"/>
      <c r="G162" s="60">
        <v>110400</v>
      </c>
      <c r="H162" s="59">
        <f t="shared" si="4"/>
        <v>-88440804</v>
      </c>
    </row>
    <row r="163" spans="1:8" s="1" customFormat="1" x14ac:dyDescent="0.25">
      <c r="A163" s="55" t="s">
        <v>29</v>
      </c>
      <c r="B163" s="55">
        <v>2</v>
      </c>
      <c r="C163" s="55">
        <v>99</v>
      </c>
      <c r="D163" s="56" t="s">
        <v>486</v>
      </c>
      <c r="E163" s="57" t="s">
        <v>253</v>
      </c>
      <c r="F163" s="58"/>
      <c r="G163" s="60">
        <v>1500000</v>
      </c>
      <c r="H163" s="59">
        <f t="shared" si="4"/>
        <v>-89940804</v>
      </c>
    </row>
    <row r="164" spans="1:8" s="1" customFormat="1" x14ac:dyDescent="0.25">
      <c r="A164" s="55" t="s">
        <v>29</v>
      </c>
      <c r="B164" s="55">
        <v>2</v>
      </c>
      <c r="C164" s="55">
        <v>100</v>
      </c>
      <c r="D164" s="56" t="s">
        <v>446</v>
      </c>
      <c r="E164" s="57" t="s">
        <v>44</v>
      </c>
      <c r="F164" s="58"/>
      <c r="G164" s="60">
        <v>435000</v>
      </c>
      <c r="H164" s="59">
        <f t="shared" si="4"/>
        <v>-90375804</v>
      </c>
    </row>
    <row r="165" spans="1:8" s="1" customFormat="1" x14ac:dyDescent="0.25">
      <c r="A165" s="55" t="s">
        <v>29</v>
      </c>
      <c r="B165" s="55">
        <v>2</v>
      </c>
      <c r="C165" s="55">
        <v>100</v>
      </c>
      <c r="D165" s="56" t="s">
        <v>448</v>
      </c>
      <c r="E165" s="57" t="s">
        <v>44</v>
      </c>
      <c r="F165" s="58"/>
      <c r="G165" s="60">
        <v>29000</v>
      </c>
      <c r="H165" s="59">
        <f t="shared" si="4"/>
        <v>-90404804</v>
      </c>
    </row>
    <row r="166" spans="1:8" s="1" customFormat="1" x14ac:dyDescent="0.25">
      <c r="A166" s="55" t="s">
        <v>29</v>
      </c>
      <c r="B166" s="55">
        <v>2</v>
      </c>
      <c r="C166" s="55">
        <v>100</v>
      </c>
      <c r="D166" s="56" t="s">
        <v>447</v>
      </c>
      <c r="E166" s="57" t="s">
        <v>44</v>
      </c>
      <c r="F166" s="58"/>
      <c r="G166" s="60">
        <v>20000</v>
      </c>
      <c r="H166" s="59">
        <f t="shared" si="4"/>
        <v>-90424804</v>
      </c>
    </row>
    <row r="167" spans="1:8" s="1" customFormat="1" x14ac:dyDescent="0.25">
      <c r="A167" s="55" t="s">
        <v>29</v>
      </c>
      <c r="B167" s="55">
        <v>2</v>
      </c>
      <c r="C167" s="55">
        <v>100</v>
      </c>
      <c r="D167" s="56" t="s">
        <v>449</v>
      </c>
      <c r="E167" s="57" t="s">
        <v>44</v>
      </c>
      <c r="F167" s="58"/>
      <c r="G167" s="60">
        <v>14000</v>
      </c>
      <c r="H167" s="59">
        <f t="shared" si="4"/>
        <v>-90438804</v>
      </c>
    </row>
    <row r="168" spans="1:8" s="1" customFormat="1" x14ac:dyDescent="0.25">
      <c r="A168" s="55" t="s">
        <v>29</v>
      </c>
      <c r="B168" s="55">
        <v>2</v>
      </c>
      <c r="C168" s="55">
        <v>101</v>
      </c>
      <c r="D168" s="56" t="s">
        <v>450</v>
      </c>
      <c r="E168" s="57" t="s">
        <v>44</v>
      </c>
      <c r="F168" s="58"/>
      <c r="G168" s="60">
        <v>290000</v>
      </c>
      <c r="H168" s="59">
        <f t="shared" si="4"/>
        <v>-90728804</v>
      </c>
    </row>
    <row r="169" spans="1:8" s="1" customFormat="1" x14ac:dyDescent="0.25">
      <c r="A169" s="55" t="s">
        <v>29</v>
      </c>
      <c r="B169" s="55">
        <v>2</v>
      </c>
      <c r="C169" s="55">
        <v>101</v>
      </c>
      <c r="D169" s="56" t="s">
        <v>451</v>
      </c>
      <c r="E169" s="57" t="s">
        <v>44</v>
      </c>
      <c r="F169" s="58"/>
      <c r="G169" s="60">
        <v>40000</v>
      </c>
      <c r="H169" s="59">
        <f t="shared" ref="H169:H200" si="5">H168-G169</f>
        <v>-90768804</v>
      </c>
    </row>
    <row r="170" spans="1:8" s="1" customFormat="1" x14ac:dyDescent="0.25">
      <c r="A170" s="55" t="s">
        <v>29</v>
      </c>
      <c r="B170" s="55">
        <v>2</v>
      </c>
      <c r="C170" s="55">
        <v>102</v>
      </c>
      <c r="D170" s="56" t="s">
        <v>488</v>
      </c>
      <c r="E170" s="57">
        <v>12.2</v>
      </c>
      <c r="F170" s="58"/>
      <c r="G170" s="60">
        <v>150000</v>
      </c>
      <c r="H170" s="59">
        <f t="shared" si="5"/>
        <v>-90918804</v>
      </c>
    </row>
    <row r="171" spans="1:8" s="1" customFormat="1" x14ac:dyDescent="0.25">
      <c r="A171" s="55" t="s">
        <v>29</v>
      </c>
      <c r="B171" s="55">
        <v>2</v>
      </c>
      <c r="C171" s="55">
        <v>103</v>
      </c>
      <c r="D171" s="56" t="s">
        <v>489</v>
      </c>
      <c r="E171" s="57">
        <v>12.2</v>
      </c>
      <c r="F171" s="58"/>
      <c r="G171" s="60">
        <v>90000</v>
      </c>
      <c r="H171" s="59">
        <f t="shared" si="5"/>
        <v>-91008804</v>
      </c>
    </row>
    <row r="172" spans="1:8" s="1" customFormat="1" x14ac:dyDescent="0.25">
      <c r="A172" s="55" t="s">
        <v>29</v>
      </c>
      <c r="B172" s="55">
        <v>2</v>
      </c>
      <c r="C172" s="55">
        <v>104</v>
      </c>
      <c r="D172" s="56" t="s">
        <v>487</v>
      </c>
      <c r="E172" s="57">
        <v>12.2</v>
      </c>
      <c r="F172" s="58"/>
      <c r="G172" s="60">
        <v>100000</v>
      </c>
      <c r="H172" s="59">
        <f t="shared" si="5"/>
        <v>-91108804</v>
      </c>
    </row>
    <row r="173" spans="1:8" s="1" customFormat="1" x14ac:dyDescent="0.25">
      <c r="A173" s="55" t="s">
        <v>29</v>
      </c>
      <c r="B173" s="55">
        <v>2</v>
      </c>
      <c r="C173" s="55">
        <v>105</v>
      </c>
      <c r="D173" s="56" t="s">
        <v>413</v>
      </c>
      <c r="E173" s="57">
        <v>13.2</v>
      </c>
      <c r="F173" s="58"/>
      <c r="G173" s="60">
        <v>36000</v>
      </c>
      <c r="H173" s="59">
        <f t="shared" si="5"/>
        <v>-91144804</v>
      </c>
    </row>
    <row r="174" spans="1:8" s="1" customFormat="1" x14ac:dyDescent="0.25">
      <c r="A174" s="55" t="s">
        <v>29</v>
      </c>
      <c r="B174" s="55">
        <v>2</v>
      </c>
      <c r="C174" s="55">
        <v>105</v>
      </c>
      <c r="D174" s="56" t="s">
        <v>438</v>
      </c>
      <c r="E174" s="57">
        <v>13.1</v>
      </c>
      <c r="F174" s="58"/>
      <c r="G174" s="60">
        <v>175000</v>
      </c>
      <c r="H174" s="59">
        <f t="shared" si="5"/>
        <v>-91319804</v>
      </c>
    </row>
    <row r="175" spans="1:8" s="1" customFormat="1" x14ac:dyDescent="0.25">
      <c r="A175" s="55" t="s">
        <v>29</v>
      </c>
      <c r="B175" s="55">
        <v>2</v>
      </c>
      <c r="C175" s="55">
        <v>105</v>
      </c>
      <c r="D175" s="56" t="s">
        <v>439</v>
      </c>
      <c r="E175" s="57">
        <v>13.2</v>
      </c>
      <c r="F175" s="58"/>
      <c r="G175" s="60">
        <v>6000</v>
      </c>
      <c r="H175" s="59">
        <f t="shared" si="5"/>
        <v>-91325804</v>
      </c>
    </row>
    <row r="176" spans="1:8" s="1" customFormat="1" x14ac:dyDescent="0.25">
      <c r="A176" s="55" t="s">
        <v>29</v>
      </c>
      <c r="B176" s="55">
        <v>2</v>
      </c>
      <c r="C176" s="55">
        <v>105</v>
      </c>
      <c r="D176" s="56" t="s">
        <v>30</v>
      </c>
      <c r="E176" s="57">
        <v>13.2</v>
      </c>
      <c r="F176" s="58"/>
      <c r="G176" s="60">
        <v>10000</v>
      </c>
      <c r="H176" s="59">
        <f t="shared" si="5"/>
        <v>-91335804</v>
      </c>
    </row>
    <row r="177" spans="1:105" s="1" customFormat="1" x14ac:dyDescent="0.25">
      <c r="A177" s="55" t="s">
        <v>29</v>
      </c>
      <c r="B177" s="55">
        <v>2</v>
      </c>
      <c r="C177" s="55">
        <v>105</v>
      </c>
      <c r="D177" s="56" t="s">
        <v>440</v>
      </c>
      <c r="E177" s="57">
        <v>13.2</v>
      </c>
      <c r="F177" s="58"/>
      <c r="G177" s="60">
        <v>5000</v>
      </c>
      <c r="H177" s="59">
        <f t="shared" si="5"/>
        <v>-91340804</v>
      </c>
    </row>
    <row r="178" spans="1:105" s="1" customFormat="1" x14ac:dyDescent="0.25">
      <c r="A178" s="55" t="s">
        <v>29</v>
      </c>
      <c r="B178" s="55">
        <v>2</v>
      </c>
      <c r="C178" s="55">
        <v>105</v>
      </c>
      <c r="D178" s="56" t="s">
        <v>441</v>
      </c>
      <c r="E178" s="57">
        <v>13.2</v>
      </c>
      <c r="F178" s="58"/>
      <c r="G178" s="60">
        <v>3000</v>
      </c>
      <c r="H178" s="59">
        <f t="shared" si="5"/>
        <v>-91343804</v>
      </c>
    </row>
    <row r="179" spans="1:105" s="1" customFormat="1" x14ac:dyDescent="0.25">
      <c r="A179" s="55" t="s">
        <v>29</v>
      </c>
      <c r="B179" s="55">
        <v>2</v>
      </c>
      <c r="C179" s="55">
        <v>105</v>
      </c>
      <c r="D179" s="56" t="s">
        <v>442</v>
      </c>
      <c r="E179" s="57">
        <v>13.2</v>
      </c>
      <c r="F179" s="58"/>
      <c r="G179" s="60">
        <v>10000</v>
      </c>
      <c r="H179" s="59">
        <f t="shared" si="5"/>
        <v>-91353804</v>
      </c>
    </row>
    <row r="180" spans="1:105" s="1" customFormat="1" x14ac:dyDescent="0.25">
      <c r="A180" s="55" t="s">
        <v>29</v>
      </c>
      <c r="B180" s="55">
        <v>2</v>
      </c>
      <c r="C180" s="55">
        <v>105</v>
      </c>
      <c r="D180" s="56" t="s">
        <v>443</v>
      </c>
      <c r="E180" s="57">
        <v>13.2</v>
      </c>
      <c r="F180" s="58"/>
      <c r="G180" s="60">
        <v>8000</v>
      </c>
      <c r="H180" s="59">
        <f t="shared" si="5"/>
        <v>-91361804</v>
      </c>
    </row>
    <row r="181" spans="1:105" s="1" customFormat="1" x14ac:dyDescent="0.25">
      <c r="A181" s="55" t="s">
        <v>29</v>
      </c>
      <c r="B181" s="55">
        <v>2</v>
      </c>
      <c r="C181" s="55">
        <v>106</v>
      </c>
      <c r="D181" s="56" t="s">
        <v>490</v>
      </c>
      <c r="E181" s="57" t="s">
        <v>213</v>
      </c>
      <c r="F181" s="58"/>
      <c r="G181" s="60">
        <v>1250000</v>
      </c>
      <c r="H181" s="59">
        <f t="shared" si="5"/>
        <v>-92611804</v>
      </c>
    </row>
    <row r="182" spans="1:105" s="1" customFormat="1" x14ac:dyDescent="0.25">
      <c r="A182" s="55" t="s">
        <v>29</v>
      </c>
      <c r="B182" s="55">
        <v>3</v>
      </c>
      <c r="C182" s="55">
        <v>107</v>
      </c>
      <c r="D182" s="56" t="s">
        <v>32</v>
      </c>
      <c r="E182" s="57" t="s">
        <v>44</v>
      </c>
      <c r="F182" s="58"/>
      <c r="G182" s="60">
        <v>22000</v>
      </c>
      <c r="H182" s="59">
        <f t="shared" si="5"/>
        <v>-92633804</v>
      </c>
    </row>
    <row r="183" spans="1:105" s="1" customFormat="1" x14ac:dyDescent="0.25">
      <c r="A183" s="55" t="s">
        <v>29</v>
      </c>
      <c r="B183" s="55">
        <v>3</v>
      </c>
      <c r="C183" s="55">
        <v>107</v>
      </c>
      <c r="D183" s="56" t="s">
        <v>453</v>
      </c>
      <c r="E183" s="57" t="s">
        <v>44</v>
      </c>
      <c r="F183" s="58"/>
      <c r="G183" s="60">
        <v>19000</v>
      </c>
      <c r="H183" s="59">
        <f t="shared" si="5"/>
        <v>-92652804</v>
      </c>
    </row>
    <row r="184" spans="1:105" s="1" customFormat="1" x14ac:dyDescent="0.25">
      <c r="A184" s="55" t="s">
        <v>29</v>
      </c>
      <c r="B184" s="55">
        <v>3</v>
      </c>
      <c r="C184" s="55">
        <v>107</v>
      </c>
      <c r="D184" s="56" t="s">
        <v>454</v>
      </c>
      <c r="E184" s="57" t="s">
        <v>44</v>
      </c>
      <c r="F184" s="58"/>
      <c r="G184" s="60">
        <v>40000</v>
      </c>
      <c r="H184" s="59">
        <f t="shared" si="5"/>
        <v>-92692804</v>
      </c>
    </row>
    <row r="185" spans="1:105" s="1" customFormat="1" x14ac:dyDescent="0.25">
      <c r="A185" s="55" t="s">
        <v>29</v>
      </c>
      <c r="B185" s="55">
        <v>3</v>
      </c>
      <c r="C185" s="55">
        <v>107</v>
      </c>
      <c r="D185" s="56" t="s">
        <v>455</v>
      </c>
      <c r="E185" s="57" t="s">
        <v>44</v>
      </c>
      <c r="F185" s="58"/>
      <c r="G185" s="60">
        <v>20000</v>
      </c>
      <c r="H185" s="59">
        <f t="shared" si="5"/>
        <v>-92712804</v>
      </c>
    </row>
    <row r="186" spans="1:105" s="1" customFormat="1" x14ac:dyDescent="0.25">
      <c r="A186" s="55" t="s">
        <v>29</v>
      </c>
      <c r="B186" s="55">
        <v>3</v>
      </c>
      <c r="C186" s="55">
        <v>107</v>
      </c>
      <c r="D186" s="56" t="s">
        <v>456</v>
      </c>
      <c r="E186" s="57" t="s">
        <v>44</v>
      </c>
      <c r="F186" s="58"/>
      <c r="G186" s="60">
        <v>15000</v>
      </c>
      <c r="H186" s="59">
        <f t="shared" si="5"/>
        <v>-92727804</v>
      </c>
    </row>
    <row r="187" spans="1:105" s="1" customFormat="1" x14ac:dyDescent="0.25">
      <c r="A187" s="55" t="s">
        <v>29</v>
      </c>
      <c r="B187" s="55">
        <v>3</v>
      </c>
      <c r="C187" s="55">
        <v>107</v>
      </c>
      <c r="D187" s="56" t="s">
        <v>457</v>
      </c>
      <c r="E187" s="57" t="s">
        <v>44</v>
      </c>
      <c r="F187" s="58"/>
      <c r="G187" s="60">
        <v>60000</v>
      </c>
      <c r="H187" s="59">
        <f t="shared" si="5"/>
        <v>-92787804</v>
      </c>
    </row>
    <row r="188" spans="1:105" x14ac:dyDescent="0.25">
      <c r="A188" s="119" t="s">
        <v>57</v>
      </c>
      <c r="B188" s="120"/>
      <c r="C188" s="120"/>
      <c r="D188" s="120"/>
      <c r="E188" s="120"/>
      <c r="F188" s="121"/>
      <c r="G188" s="61">
        <f>SUM(G8:G187)</f>
        <v>92787804</v>
      </c>
      <c r="H188" s="59">
        <f>H187</f>
        <v>-92787804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</sheetData>
  <mergeCells count="12">
    <mergeCell ref="H6:H7"/>
    <mergeCell ref="A188:F188"/>
    <mergeCell ref="A1:G1"/>
    <mergeCell ref="A2:G2"/>
    <mergeCell ref="A3:G3"/>
    <mergeCell ref="A4:G4"/>
    <mergeCell ref="A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abSelected="1" zoomScaleNormal="100" workbookViewId="0">
      <selection activeCell="I62" sqref="I62"/>
    </sheetView>
  </sheetViews>
  <sheetFormatPr defaultRowHeight="15" x14ac:dyDescent="0.25"/>
  <cols>
    <col min="1" max="1" width="9.42578125" style="1" customWidth="1"/>
    <col min="2" max="2" width="4.140625" style="1" customWidth="1"/>
    <col min="3" max="3" width="6.7109375" style="1" customWidth="1"/>
    <col min="4" max="4" width="48" style="1" customWidth="1"/>
    <col min="5" max="5" width="7.42578125" style="1" customWidth="1"/>
    <col min="6" max="6" width="15.42578125" style="1" bestFit="1" customWidth="1"/>
    <col min="7" max="7" width="17.85546875" style="1" customWidth="1"/>
    <col min="8" max="8" width="22.42578125" style="1" customWidth="1"/>
    <col min="9" max="9" width="17.85546875" style="1" customWidth="1"/>
    <col min="10" max="16384" width="9.140625" style="1"/>
  </cols>
  <sheetData>
    <row r="1" spans="1:8" x14ac:dyDescent="0.25">
      <c r="A1" s="135" t="s">
        <v>63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35" t="s">
        <v>64</v>
      </c>
      <c r="B2" s="135"/>
      <c r="C2" s="135"/>
      <c r="D2" s="135"/>
      <c r="E2" s="135"/>
      <c r="F2" s="135"/>
      <c r="G2" s="135"/>
      <c r="H2" s="135"/>
    </row>
    <row r="3" spans="1:8" x14ac:dyDescent="0.25">
      <c r="A3" s="135" t="s">
        <v>461</v>
      </c>
      <c r="B3" s="135"/>
      <c r="C3" s="135"/>
      <c r="D3" s="135"/>
      <c r="E3" s="135"/>
      <c r="F3" s="135"/>
      <c r="G3" s="135"/>
      <c r="H3" s="135"/>
    </row>
    <row r="4" spans="1:8" x14ac:dyDescent="0.25">
      <c r="A4" s="136" t="s">
        <v>254</v>
      </c>
      <c r="B4" s="136"/>
      <c r="C4" s="136"/>
      <c r="D4" s="136"/>
      <c r="E4" s="136"/>
      <c r="F4" s="136"/>
      <c r="G4" s="136"/>
      <c r="H4" s="136"/>
    </row>
    <row r="5" spans="1:8" x14ac:dyDescent="0.25">
      <c r="A5" s="107"/>
      <c r="B5" s="107"/>
      <c r="C5" s="107"/>
      <c r="D5" s="107"/>
      <c r="E5" s="107"/>
      <c r="F5" s="107"/>
      <c r="G5" s="107"/>
      <c r="H5" s="107"/>
    </row>
    <row r="6" spans="1:8" x14ac:dyDescent="0.25">
      <c r="A6" s="137" t="s">
        <v>5</v>
      </c>
      <c r="B6" s="138"/>
      <c r="C6" s="141" t="s">
        <v>56</v>
      </c>
      <c r="D6" s="133" t="s">
        <v>0</v>
      </c>
      <c r="E6" s="133" t="s">
        <v>1</v>
      </c>
      <c r="F6" s="133" t="s">
        <v>2</v>
      </c>
      <c r="G6" s="133" t="s">
        <v>3</v>
      </c>
      <c r="H6" s="133" t="s">
        <v>4</v>
      </c>
    </row>
    <row r="7" spans="1:8" x14ac:dyDescent="0.25">
      <c r="A7" s="139"/>
      <c r="B7" s="140"/>
      <c r="C7" s="142"/>
      <c r="D7" s="134"/>
      <c r="E7" s="134"/>
      <c r="F7" s="134"/>
      <c r="G7" s="134"/>
      <c r="H7" s="134"/>
    </row>
    <row r="8" spans="1:8" ht="38.25" customHeight="1" x14ac:dyDescent="0.25">
      <c r="A8" s="65" t="s">
        <v>21</v>
      </c>
      <c r="B8" s="65">
        <v>23</v>
      </c>
      <c r="C8" s="66">
        <v>38</v>
      </c>
      <c r="D8" s="67" t="s">
        <v>305</v>
      </c>
      <c r="E8" s="68">
        <v>1</v>
      </c>
      <c r="F8" s="69">
        <v>4921000</v>
      </c>
      <c r="G8" s="70"/>
      <c r="H8" s="70">
        <f>F8</f>
        <v>4921000</v>
      </c>
    </row>
    <row r="9" spans="1:8" ht="45.75" customHeight="1" x14ac:dyDescent="0.25">
      <c r="A9" s="65" t="s">
        <v>21</v>
      </c>
      <c r="B9" s="65">
        <v>19</v>
      </c>
      <c r="C9" s="66">
        <v>33</v>
      </c>
      <c r="D9" s="67" t="s">
        <v>301</v>
      </c>
      <c r="E9" s="68" t="s">
        <v>299</v>
      </c>
      <c r="F9" s="69">
        <v>400000</v>
      </c>
      <c r="G9" s="70"/>
      <c r="H9" s="70">
        <f>H8+F9</f>
        <v>5321000</v>
      </c>
    </row>
    <row r="10" spans="1:8" ht="40.5" customHeight="1" x14ac:dyDescent="0.25">
      <c r="A10" s="65" t="s">
        <v>21</v>
      </c>
      <c r="B10" s="71">
        <v>28</v>
      </c>
      <c r="C10" s="66">
        <v>45</v>
      </c>
      <c r="D10" s="67" t="s">
        <v>310</v>
      </c>
      <c r="E10" s="72">
        <v>3.1</v>
      </c>
      <c r="F10" s="73">
        <v>160000</v>
      </c>
      <c r="G10" s="74"/>
      <c r="H10" s="70">
        <f>H9+F10</f>
        <v>5481000</v>
      </c>
    </row>
    <row r="11" spans="1:8" ht="55.5" customHeight="1" x14ac:dyDescent="0.25">
      <c r="A11" s="65" t="s">
        <v>13</v>
      </c>
      <c r="B11" s="65">
        <v>19</v>
      </c>
      <c r="C11" s="66">
        <v>5</v>
      </c>
      <c r="D11" s="67" t="s">
        <v>274</v>
      </c>
      <c r="E11" s="68" t="s">
        <v>275</v>
      </c>
      <c r="F11" s="75">
        <v>455000</v>
      </c>
      <c r="G11" s="76"/>
      <c r="H11" s="70">
        <f>H10+F11</f>
        <v>5936000</v>
      </c>
    </row>
    <row r="12" spans="1:8" ht="71.25" customHeight="1" x14ac:dyDescent="0.25">
      <c r="A12" s="65" t="s">
        <v>13</v>
      </c>
      <c r="B12" s="65">
        <v>20</v>
      </c>
      <c r="C12" s="66">
        <v>7</v>
      </c>
      <c r="D12" s="67" t="s">
        <v>277</v>
      </c>
      <c r="E12" s="68" t="s">
        <v>275</v>
      </c>
      <c r="F12" s="70">
        <v>1950000</v>
      </c>
      <c r="G12" s="76"/>
      <c r="H12" s="70">
        <f t="shared" ref="H12:H56" si="0">H11+F12</f>
        <v>7886000</v>
      </c>
    </row>
    <row r="13" spans="1:8" ht="47.25" customHeight="1" x14ac:dyDescent="0.25">
      <c r="A13" s="65" t="s">
        <v>13</v>
      </c>
      <c r="B13" s="65">
        <v>21</v>
      </c>
      <c r="C13" s="66">
        <v>8</v>
      </c>
      <c r="D13" s="67" t="s">
        <v>278</v>
      </c>
      <c r="E13" s="68" t="s">
        <v>275</v>
      </c>
      <c r="F13" s="69">
        <v>195000</v>
      </c>
      <c r="G13" s="76"/>
      <c r="H13" s="70">
        <f t="shared" si="0"/>
        <v>8081000</v>
      </c>
    </row>
    <row r="14" spans="1:8" ht="63.75" customHeight="1" x14ac:dyDescent="0.25">
      <c r="A14" s="65" t="s">
        <v>13</v>
      </c>
      <c r="B14" s="65">
        <v>25</v>
      </c>
      <c r="C14" s="66">
        <v>10</v>
      </c>
      <c r="D14" s="67" t="s">
        <v>280</v>
      </c>
      <c r="E14" s="68" t="s">
        <v>275</v>
      </c>
      <c r="F14" s="69">
        <v>520000</v>
      </c>
      <c r="G14" s="76"/>
      <c r="H14" s="70">
        <f t="shared" si="0"/>
        <v>8601000</v>
      </c>
    </row>
    <row r="15" spans="1:8" ht="73.5" customHeight="1" x14ac:dyDescent="0.25">
      <c r="A15" s="65" t="s">
        <v>13</v>
      </c>
      <c r="B15" s="65">
        <v>26</v>
      </c>
      <c r="C15" s="66">
        <v>11</v>
      </c>
      <c r="D15" s="67" t="s">
        <v>281</v>
      </c>
      <c r="E15" s="68" t="s">
        <v>275</v>
      </c>
      <c r="F15" s="69">
        <v>325000</v>
      </c>
      <c r="G15" s="76"/>
      <c r="H15" s="70">
        <f t="shared" si="0"/>
        <v>8926000</v>
      </c>
    </row>
    <row r="16" spans="1:8" ht="76.5" customHeight="1" x14ac:dyDescent="0.25">
      <c r="A16" s="65" t="s">
        <v>13</v>
      </c>
      <c r="B16" s="65">
        <v>27</v>
      </c>
      <c r="C16" s="66">
        <v>12</v>
      </c>
      <c r="D16" s="67" t="s">
        <v>282</v>
      </c>
      <c r="E16" s="68" t="s">
        <v>275</v>
      </c>
      <c r="F16" s="69">
        <v>910000</v>
      </c>
      <c r="G16" s="70"/>
      <c r="H16" s="70">
        <f t="shared" si="0"/>
        <v>9836000</v>
      </c>
    </row>
    <row r="17" spans="1:8" ht="61.5" customHeight="1" x14ac:dyDescent="0.25">
      <c r="A17" s="65" t="s">
        <v>13</v>
      </c>
      <c r="B17" s="65">
        <v>28</v>
      </c>
      <c r="C17" s="66">
        <v>13</v>
      </c>
      <c r="D17" s="67" t="s">
        <v>283</v>
      </c>
      <c r="E17" s="68" t="s">
        <v>275</v>
      </c>
      <c r="F17" s="69">
        <v>1235000</v>
      </c>
      <c r="G17" s="70"/>
      <c r="H17" s="70">
        <f t="shared" si="0"/>
        <v>11071000</v>
      </c>
    </row>
    <row r="18" spans="1:8" ht="64.5" customHeight="1" x14ac:dyDescent="0.25">
      <c r="A18" s="65" t="s">
        <v>13</v>
      </c>
      <c r="B18" s="65">
        <v>29</v>
      </c>
      <c r="C18" s="66">
        <v>14</v>
      </c>
      <c r="D18" s="67" t="s">
        <v>284</v>
      </c>
      <c r="E18" s="68" t="s">
        <v>275</v>
      </c>
      <c r="F18" s="69">
        <v>1690000</v>
      </c>
      <c r="G18" s="70"/>
      <c r="H18" s="70">
        <f t="shared" si="0"/>
        <v>12761000</v>
      </c>
    </row>
    <row r="19" spans="1:8" ht="60.75" customHeight="1" x14ac:dyDescent="0.25">
      <c r="A19" s="65" t="s">
        <v>13</v>
      </c>
      <c r="B19" s="65">
        <v>31</v>
      </c>
      <c r="C19" s="66">
        <v>15</v>
      </c>
      <c r="D19" s="67" t="s">
        <v>285</v>
      </c>
      <c r="E19" s="68" t="s">
        <v>275</v>
      </c>
      <c r="F19" s="69">
        <v>1560000</v>
      </c>
      <c r="G19" s="70"/>
      <c r="H19" s="70">
        <f t="shared" si="0"/>
        <v>14321000</v>
      </c>
    </row>
    <row r="20" spans="1:8" ht="60" customHeight="1" x14ac:dyDescent="0.25">
      <c r="A20" s="65" t="s">
        <v>21</v>
      </c>
      <c r="B20" s="65">
        <v>1</v>
      </c>
      <c r="C20" s="66">
        <v>16</v>
      </c>
      <c r="D20" s="67" t="s">
        <v>286</v>
      </c>
      <c r="E20" s="68" t="s">
        <v>275</v>
      </c>
      <c r="F20" s="69">
        <v>455000</v>
      </c>
      <c r="G20" s="70"/>
      <c r="H20" s="70">
        <f t="shared" si="0"/>
        <v>14776000</v>
      </c>
    </row>
    <row r="21" spans="1:8" ht="66" customHeight="1" x14ac:dyDescent="0.25">
      <c r="A21" s="65" t="s">
        <v>21</v>
      </c>
      <c r="B21" s="65">
        <v>2</v>
      </c>
      <c r="C21" s="66">
        <v>17</v>
      </c>
      <c r="D21" s="67" t="s">
        <v>287</v>
      </c>
      <c r="E21" s="68" t="s">
        <v>275</v>
      </c>
      <c r="F21" s="69">
        <v>1170000</v>
      </c>
      <c r="G21" s="70"/>
      <c r="H21" s="70">
        <f t="shared" si="0"/>
        <v>15946000</v>
      </c>
    </row>
    <row r="22" spans="1:8" ht="68.25" customHeight="1" x14ac:dyDescent="0.25">
      <c r="A22" s="65" t="s">
        <v>21</v>
      </c>
      <c r="B22" s="65">
        <v>4</v>
      </c>
      <c r="C22" s="66">
        <v>18</v>
      </c>
      <c r="D22" s="67" t="s">
        <v>288</v>
      </c>
      <c r="E22" s="68" t="s">
        <v>275</v>
      </c>
      <c r="F22" s="69">
        <v>780000</v>
      </c>
      <c r="G22" s="70"/>
      <c r="H22" s="70">
        <f t="shared" si="0"/>
        <v>16726000</v>
      </c>
    </row>
    <row r="23" spans="1:8" ht="127.5" customHeight="1" x14ac:dyDescent="0.25">
      <c r="A23" s="65" t="s">
        <v>21</v>
      </c>
      <c r="B23" s="65">
        <v>5</v>
      </c>
      <c r="C23" s="66">
        <v>19</v>
      </c>
      <c r="D23" s="67" t="s">
        <v>314</v>
      </c>
      <c r="E23" s="68" t="s">
        <v>275</v>
      </c>
      <c r="F23" s="69">
        <v>5330000</v>
      </c>
      <c r="G23" s="70"/>
      <c r="H23" s="70">
        <f t="shared" si="0"/>
        <v>22056000</v>
      </c>
    </row>
    <row r="24" spans="1:8" ht="75" customHeight="1" x14ac:dyDescent="0.25">
      <c r="A24" s="65" t="s">
        <v>21</v>
      </c>
      <c r="B24" s="65">
        <v>6</v>
      </c>
      <c r="C24" s="66">
        <v>20</v>
      </c>
      <c r="D24" s="67" t="s">
        <v>289</v>
      </c>
      <c r="E24" s="68" t="s">
        <v>275</v>
      </c>
      <c r="F24" s="69">
        <v>1235000</v>
      </c>
      <c r="G24" s="70"/>
      <c r="H24" s="70">
        <f t="shared" si="0"/>
        <v>23291000</v>
      </c>
    </row>
    <row r="25" spans="1:8" ht="69.75" customHeight="1" x14ac:dyDescent="0.25">
      <c r="A25" s="65" t="s">
        <v>21</v>
      </c>
      <c r="B25" s="65">
        <v>7</v>
      </c>
      <c r="C25" s="66">
        <v>21</v>
      </c>
      <c r="D25" s="67" t="s">
        <v>290</v>
      </c>
      <c r="E25" s="68" t="s">
        <v>275</v>
      </c>
      <c r="F25" s="69">
        <v>2795000</v>
      </c>
      <c r="G25" s="70"/>
      <c r="H25" s="70">
        <f t="shared" si="0"/>
        <v>26086000</v>
      </c>
    </row>
    <row r="26" spans="1:8" ht="69.75" customHeight="1" x14ac:dyDescent="0.25">
      <c r="A26" s="65" t="s">
        <v>21</v>
      </c>
      <c r="B26" s="65">
        <v>8</v>
      </c>
      <c r="C26" s="66">
        <v>22</v>
      </c>
      <c r="D26" s="67" t="s">
        <v>291</v>
      </c>
      <c r="E26" s="68" t="s">
        <v>275</v>
      </c>
      <c r="F26" s="69">
        <v>1365000</v>
      </c>
      <c r="G26" s="70"/>
      <c r="H26" s="70">
        <f t="shared" si="0"/>
        <v>27451000</v>
      </c>
    </row>
    <row r="27" spans="1:8" ht="68.25" customHeight="1" x14ac:dyDescent="0.25">
      <c r="A27" s="65" t="s">
        <v>21</v>
      </c>
      <c r="B27" s="77">
        <v>9</v>
      </c>
      <c r="C27" s="66">
        <v>23</v>
      </c>
      <c r="D27" s="78" t="s">
        <v>292</v>
      </c>
      <c r="E27" s="79" t="s">
        <v>275</v>
      </c>
      <c r="F27" s="80">
        <v>3640000</v>
      </c>
      <c r="G27" s="81"/>
      <c r="H27" s="70">
        <f t="shared" si="0"/>
        <v>31091000</v>
      </c>
    </row>
    <row r="28" spans="1:8" ht="74.25" customHeight="1" x14ac:dyDescent="0.25">
      <c r="A28" s="65" t="s">
        <v>21</v>
      </c>
      <c r="B28" s="65">
        <v>10</v>
      </c>
      <c r="C28" s="66">
        <v>24</v>
      </c>
      <c r="D28" s="67" t="s">
        <v>293</v>
      </c>
      <c r="E28" s="68" t="s">
        <v>275</v>
      </c>
      <c r="F28" s="69">
        <v>2795000</v>
      </c>
      <c r="G28" s="70"/>
      <c r="H28" s="70">
        <f t="shared" si="0"/>
        <v>33886000</v>
      </c>
    </row>
    <row r="29" spans="1:8" ht="81" customHeight="1" x14ac:dyDescent="0.25">
      <c r="A29" s="65" t="s">
        <v>21</v>
      </c>
      <c r="B29" s="82">
        <v>11</v>
      </c>
      <c r="C29" s="66">
        <v>25</v>
      </c>
      <c r="D29" s="83" t="s">
        <v>294</v>
      </c>
      <c r="E29" s="84" t="s">
        <v>275</v>
      </c>
      <c r="F29" s="85">
        <v>3640000</v>
      </c>
      <c r="G29" s="86"/>
      <c r="H29" s="70">
        <f t="shared" si="0"/>
        <v>37526000</v>
      </c>
    </row>
    <row r="30" spans="1:8" ht="76.5" customHeight="1" x14ac:dyDescent="0.25">
      <c r="A30" s="65" t="s">
        <v>21</v>
      </c>
      <c r="B30" s="65">
        <v>13</v>
      </c>
      <c r="C30" s="66">
        <v>26</v>
      </c>
      <c r="D30" s="67" t="s">
        <v>295</v>
      </c>
      <c r="E30" s="68" t="s">
        <v>275</v>
      </c>
      <c r="F30" s="69">
        <v>1755000</v>
      </c>
      <c r="G30" s="70"/>
      <c r="H30" s="70">
        <f t="shared" si="0"/>
        <v>39281000</v>
      </c>
    </row>
    <row r="31" spans="1:8" ht="75" customHeight="1" x14ac:dyDescent="0.25">
      <c r="A31" s="65" t="s">
        <v>21</v>
      </c>
      <c r="B31" s="65">
        <v>14</v>
      </c>
      <c r="C31" s="66">
        <v>27</v>
      </c>
      <c r="D31" s="67" t="s">
        <v>296</v>
      </c>
      <c r="E31" s="68" t="s">
        <v>275</v>
      </c>
      <c r="F31" s="69">
        <v>2925000</v>
      </c>
      <c r="G31" s="70"/>
      <c r="H31" s="70">
        <f t="shared" si="0"/>
        <v>42206000</v>
      </c>
    </row>
    <row r="32" spans="1:8" ht="63.75" customHeight="1" x14ac:dyDescent="0.25">
      <c r="A32" s="65" t="s">
        <v>21</v>
      </c>
      <c r="B32" s="65">
        <v>15</v>
      </c>
      <c r="C32" s="66">
        <v>28</v>
      </c>
      <c r="D32" s="67" t="s">
        <v>297</v>
      </c>
      <c r="E32" s="68" t="s">
        <v>275</v>
      </c>
      <c r="F32" s="69">
        <v>1170000</v>
      </c>
      <c r="G32" s="70"/>
      <c r="H32" s="70">
        <f t="shared" si="0"/>
        <v>43376000</v>
      </c>
    </row>
    <row r="33" spans="1:8" ht="56.25" customHeight="1" x14ac:dyDescent="0.25">
      <c r="A33" s="65" t="s">
        <v>21</v>
      </c>
      <c r="B33" s="65">
        <v>16</v>
      </c>
      <c r="C33" s="66">
        <v>29</v>
      </c>
      <c r="D33" s="67" t="s">
        <v>298</v>
      </c>
      <c r="E33" s="68">
        <v>3.2</v>
      </c>
      <c r="F33" s="69">
        <v>1495000</v>
      </c>
      <c r="G33" s="70"/>
      <c r="H33" s="70">
        <f t="shared" si="0"/>
        <v>44871000</v>
      </c>
    </row>
    <row r="34" spans="1:8" ht="69.75" customHeight="1" x14ac:dyDescent="0.25">
      <c r="A34" s="65" t="s">
        <v>21</v>
      </c>
      <c r="B34" s="65">
        <v>17</v>
      </c>
      <c r="C34" s="66">
        <v>30</v>
      </c>
      <c r="D34" s="67" t="s">
        <v>300</v>
      </c>
      <c r="E34" s="68" t="s">
        <v>275</v>
      </c>
      <c r="F34" s="69">
        <v>2145000</v>
      </c>
      <c r="G34" s="70"/>
      <c r="H34" s="70">
        <f t="shared" si="0"/>
        <v>47016000</v>
      </c>
    </row>
    <row r="35" spans="1:8" ht="71.25" customHeight="1" x14ac:dyDescent="0.25">
      <c r="A35" s="65" t="s">
        <v>21</v>
      </c>
      <c r="B35" s="65">
        <v>18</v>
      </c>
      <c r="C35" s="66">
        <v>31</v>
      </c>
      <c r="D35" s="67" t="s">
        <v>315</v>
      </c>
      <c r="E35" s="68">
        <v>3.2</v>
      </c>
      <c r="F35" s="69">
        <v>3120000</v>
      </c>
      <c r="G35" s="70"/>
      <c r="H35" s="70">
        <f t="shared" si="0"/>
        <v>50136000</v>
      </c>
    </row>
    <row r="36" spans="1:8" ht="79.5" customHeight="1" x14ac:dyDescent="0.25">
      <c r="A36" s="65" t="s">
        <v>21</v>
      </c>
      <c r="B36" s="65">
        <v>19</v>
      </c>
      <c r="C36" s="66">
        <v>32</v>
      </c>
      <c r="D36" s="67" t="s">
        <v>491</v>
      </c>
      <c r="E36" s="68" t="s">
        <v>275</v>
      </c>
      <c r="F36" s="69">
        <v>4355000</v>
      </c>
      <c r="G36" s="70"/>
      <c r="H36" s="70">
        <f t="shared" si="0"/>
        <v>54491000</v>
      </c>
    </row>
    <row r="37" spans="1:8" ht="108" customHeight="1" x14ac:dyDescent="0.25">
      <c r="A37" s="65" t="s">
        <v>21</v>
      </c>
      <c r="B37" s="65">
        <v>20</v>
      </c>
      <c r="C37" s="66">
        <v>34</v>
      </c>
      <c r="D37" s="67" t="s">
        <v>316</v>
      </c>
      <c r="E37" s="68" t="s">
        <v>275</v>
      </c>
      <c r="F37" s="69">
        <v>6565000</v>
      </c>
      <c r="G37" s="70"/>
      <c r="H37" s="70">
        <f t="shared" si="0"/>
        <v>61056000</v>
      </c>
    </row>
    <row r="38" spans="1:8" ht="149.25" customHeight="1" x14ac:dyDescent="0.25">
      <c r="A38" s="65" t="s">
        <v>21</v>
      </c>
      <c r="B38" s="65">
        <v>21</v>
      </c>
      <c r="C38" s="66">
        <v>35</v>
      </c>
      <c r="D38" s="67" t="s">
        <v>302</v>
      </c>
      <c r="E38" s="68" t="s">
        <v>275</v>
      </c>
      <c r="F38" s="69">
        <v>8970000</v>
      </c>
      <c r="G38" s="70"/>
      <c r="H38" s="70">
        <f t="shared" si="0"/>
        <v>70026000</v>
      </c>
    </row>
    <row r="39" spans="1:8" ht="157.5" x14ac:dyDescent="0.25">
      <c r="A39" s="65" t="s">
        <v>21</v>
      </c>
      <c r="B39" s="65">
        <v>22</v>
      </c>
      <c r="C39" s="66">
        <v>36</v>
      </c>
      <c r="D39" s="67" t="s">
        <v>303</v>
      </c>
      <c r="E39" s="68" t="s">
        <v>275</v>
      </c>
      <c r="F39" s="69">
        <v>7670000</v>
      </c>
      <c r="G39" s="70"/>
      <c r="H39" s="70">
        <f t="shared" si="0"/>
        <v>77696000</v>
      </c>
    </row>
    <row r="40" spans="1:8" ht="106.5" customHeight="1" x14ac:dyDescent="0.25">
      <c r="A40" s="65" t="s">
        <v>21</v>
      </c>
      <c r="B40" s="65">
        <v>23</v>
      </c>
      <c r="C40" s="66">
        <v>37</v>
      </c>
      <c r="D40" s="67" t="s">
        <v>304</v>
      </c>
      <c r="E40" s="68" t="s">
        <v>275</v>
      </c>
      <c r="F40" s="69">
        <v>4420000</v>
      </c>
      <c r="G40" s="70"/>
      <c r="H40" s="70">
        <f t="shared" si="0"/>
        <v>82116000</v>
      </c>
    </row>
    <row r="41" spans="1:8" ht="84" customHeight="1" x14ac:dyDescent="0.25">
      <c r="A41" s="65" t="s">
        <v>21</v>
      </c>
      <c r="B41" s="65">
        <v>24</v>
      </c>
      <c r="C41" s="66">
        <v>39</v>
      </c>
      <c r="D41" s="67" t="s">
        <v>306</v>
      </c>
      <c r="E41" s="68" t="s">
        <v>275</v>
      </c>
      <c r="F41" s="69">
        <v>1430000</v>
      </c>
      <c r="G41" s="70"/>
      <c r="H41" s="70">
        <f t="shared" si="0"/>
        <v>83546000</v>
      </c>
    </row>
    <row r="42" spans="1:8" ht="72" customHeight="1" x14ac:dyDescent="0.25">
      <c r="A42" s="77" t="s">
        <v>21</v>
      </c>
      <c r="B42" s="77">
        <v>25</v>
      </c>
      <c r="C42" s="87">
        <v>40</v>
      </c>
      <c r="D42" s="78" t="s">
        <v>307</v>
      </c>
      <c r="E42" s="79" t="s">
        <v>275</v>
      </c>
      <c r="F42" s="80">
        <v>780000</v>
      </c>
      <c r="G42" s="81"/>
      <c r="H42" s="70">
        <f t="shared" si="0"/>
        <v>84326000</v>
      </c>
    </row>
    <row r="43" spans="1:8" ht="83.25" customHeight="1" x14ac:dyDescent="0.25">
      <c r="A43" s="65" t="s">
        <v>21</v>
      </c>
      <c r="B43" s="65">
        <v>26</v>
      </c>
      <c r="C43" s="66">
        <v>42</v>
      </c>
      <c r="D43" s="67" t="s">
        <v>308</v>
      </c>
      <c r="E43" s="68" t="s">
        <v>275</v>
      </c>
      <c r="F43" s="69">
        <v>650000</v>
      </c>
      <c r="G43" s="70"/>
      <c r="H43" s="70">
        <f t="shared" si="0"/>
        <v>84976000</v>
      </c>
    </row>
    <row r="44" spans="1:8" ht="93" customHeight="1" x14ac:dyDescent="0.25">
      <c r="A44" s="65" t="s">
        <v>21</v>
      </c>
      <c r="B44" s="65">
        <v>27</v>
      </c>
      <c r="C44" s="66">
        <v>43</v>
      </c>
      <c r="D44" s="67" t="s">
        <v>317</v>
      </c>
      <c r="E44" s="68" t="s">
        <v>275</v>
      </c>
      <c r="F44" s="69">
        <v>1885000</v>
      </c>
      <c r="G44" s="70"/>
      <c r="H44" s="70">
        <f t="shared" si="0"/>
        <v>86861000</v>
      </c>
    </row>
    <row r="45" spans="1:8" ht="79.5" customHeight="1" x14ac:dyDescent="0.25">
      <c r="A45" s="65" t="s">
        <v>21</v>
      </c>
      <c r="B45" s="71">
        <v>28</v>
      </c>
      <c r="C45" s="66">
        <v>44</v>
      </c>
      <c r="D45" s="67" t="s">
        <v>309</v>
      </c>
      <c r="E45" s="72" t="s">
        <v>275</v>
      </c>
      <c r="F45" s="73">
        <v>325000</v>
      </c>
      <c r="G45" s="74"/>
      <c r="H45" s="70">
        <f t="shared" si="0"/>
        <v>87186000</v>
      </c>
    </row>
    <row r="46" spans="1:8" ht="118.5" customHeight="1" x14ac:dyDescent="0.25">
      <c r="A46" s="65" t="s">
        <v>21</v>
      </c>
      <c r="B46" s="71">
        <v>29</v>
      </c>
      <c r="C46" s="66">
        <v>46</v>
      </c>
      <c r="D46" s="67" t="s">
        <v>318</v>
      </c>
      <c r="E46" s="72" t="s">
        <v>275</v>
      </c>
      <c r="F46" s="73">
        <v>4290000</v>
      </c>
      <c r="G46" s="74"/>
      <c r="H46" s="70">
        <f t="shared" si="0"/>
        <v>91476000</v>
      </c>
    </row>
    <row r="47" spans="1:8" ht="85.5" customHeight="1" x14ac:dyDescent="0.25">
      <c r="A47" s="65" t="s">
        <v>21</v>
      </c>
      <c r="B47" s="71">
        <v>30</v>
      </c>
      <c r="C47" s="66">
        <v>47</v>
      </c>
      <c r="D47" s="67" t="s">
        <v>311</v>
      </c>
      <c r="E47" s="72" t="s">
        <v>275</v>
      </c>
      <c r="F47" s="73">
        <v>2015000</v>
      </c>
      <c r="G47" s="74"/>
      <c r="H47" s="70">
        <f t="shared" si="0"/>
        <v>93491000</v>
      </c>
    </row>
    <row r="48" spans="1:8" ht="100.5" customHeight="1" x14ac:dyDescent="0.25">
      <c r="A48" s="65" t="s">
        <v>21</v>
      </c>
      <c r="B48" s="71">
        <v>31</v>
      </c>
      <c r="C48" s="66">
        <v>48</v>
      </c>
      <c r="D48" s="67" t="s">
        <v>319</v>
      </c>
      <c r="E48" s="72">
        <v>3.2</v>
      </c>
      <c r="F48" s="73">
        <v>2470000</v>
      </c>
      <c r="G48" s="74"/>
      <c r="H48" s="70">
        <f t="shared" si="0"/>
        <v>95961000</v>
      </c>
    </row>
    <row r="49" spans="1:9" ht="95.25" customHeight="1" x14ac:dyDescent="0.25">
      <c r="A49" s="65" t="s">
        <v>29</v>
      </c>
      <c r="B49" s="71">
        <v>2</v>
      </c>
      <c r="C49" s="66">
        <v>49</v>
      </c>
      <c r="D49" s="67" t="s">
        <v>312</v>
      </c>
      <c r="E49" s="72">
        <v>3.3</v>
      </c>
      <c r="F49" s="73">
        <v>1280000</v>
      </c>
      <c r="G49" s="74"/>
      <c r="H49" s="70">
        <f t="shared" si="0"/>
        <v>97241000</v>
      </c>
    </row>
    <row r="50" spans="1:9" ht="37.5" customHeight="1" x14ac:dyDescent="0.25">
      <c r="A50" s="65" t="s">
        <v>13</v>
      </c>
      <c r="B50" s="65">
        <v>10</v>
      </c>
      <c r="C50" s="66">
        <v>1</v>
      </c>
      <c r="D50" s="67" t="s">
        <v>271</v>
      </c>
      <c r="E50" s="68">
        <v>4</v>
      </c>
      <c r="F50" s="69">
        <v>500000</v>
      </c>
      <c r="G50" s="70"/>
      <c r="H50" s="70">
        <f t="shared" si="0"/>
        <v>97741000</v>
      </c>
    </row>
    <row r="51" spans="1:9" ht="57.75" customHeight="1" x14ac:dyDescent="0.25">
      <c r="A51" s="65" t="s">
        <v>13</v>
      </c>
      <c r="B51" s="65">
        <v>13</v>
      </c>
      <c r="C51" s="66">
        <v>2</v>
      </c>
      <c r="D51" s="67" t="s">
        <v>272</v>
      </c>
      <c r="E51" s="68">
        <v>4</v>
      </c>
      <c r="F51" s="69">
        <v>300000</v>
      </c>
      <c r="G51" s="70"/>
      <c r="H51" s="70">
        <f t="shared" si="0"/>
        <v>98041000</v>
      </c>
    </row>
    <row r="52" spans="1:9" ht="35.25" customHeight="1" x14ac:dyDescent="0.25">
      <c r="A52" s="65" t="s">
        <v>13</v>
      </c>
      <c r="B52" s="65">
        <v>13</v>
      </c>
      <c r="C52" s="66">
        <v>3</v>
      </c>
      <c r="D52" s="67" t="s">
        <v>273</v>
      </c>
      <c r="E52" s="68">
        <v>4</v>
      </c>
      <c r="F52" s="69">
        <v>200000</v>
      </c>
      <c r="G52" s="70"/>
      <c r="H52" s="70">
        <f t="shared" si="0"/>
        <v>98241000</v>
      </c>
    </row>
    <row r="53" spans="1:9" ht="52.5" customHeight="1" x14ac:dyDescent="0.25">
      <c r="A53" s="65" t="s">
        <v>13</v>
      </c>
      <c r="B53" s="65">
        <v>18</v>
      </c>
      <c r="C53" s="66">
        <v>4</v>
      </c>
      <c r="D53" s="67" t="s">
        <v>313</v>
      </c>
      <c r="E53" s="68">
        <v>4</v>
      </c>
      <c r="F53" s="69">
        <v>150000</v>
      </c>
      <c r="G53" s="70"/>
      <c r="H53" s="70">
        <f t="shared" si="0"/>
        <v>98391000</v>
      </c>
    </row>
    <row r="54" spans="1:9" ht="50.25" customHeight="1" x14ac:dyDescent="0.25">
      <c r="A54" s="65" t="s">
        <v>13</v>
      </c>
      <c r="B54" s="65">
        <v>19</v>
      </c>
      <c r="C54" s="66">
        <v>6</v>
      </c>
      <c r="D54" s="67" t="s">
        <v>276</v>
      </c>
      <c r="E54" s="68">
        <v>4</v>
      </c>
      <c r="F54" s="69">
        <v>150000</v>
      </c>
      <c r="G54" s="70"/>
      <c r="H54" s="70">
        <f t="shared" si="0"/>
        <v>98541000</v>
      </c>
    </row>
    <row r="55" spans="1:9" ht="43.5" customHeight="1" x14ac:dyDescent="0.25">
      <c r="A55" s="65" t="s">
        <v>13</v>
      </c>
      <c r="B55" s="65">
        <v>21</v>
      </c>
      <c r="C55" s="66">
        <v>9</v>
      </c>
      <c r="D55" s="67" t="s">
        <v>325</v>
      </c>
      <c r="E55" s="68" t="s">
        <v>279</v>
      </c>
      <c r="F55" s="69">
        <v>10863000</v>
      </c>
      <c r="G55" s="70"/>
      <c r="H55" s="70">
        <f t="shared" si="0"/>
        <v>109404000</v>
      </c>
    </row>
    <row r="56" spans="1:9" ht="45.75" customHeight="1" x14ac:dyDescent="0.25">
      <c r="A56" s="65" t="s">
        <v>21</v>
      </c>
      <c r="B56" s="65">
        <v>25</v>
      </c>
      <c r="C56" s="66">
        <v>41</v>
      </c>
      <c r="D56" s="67" t="s">
        <v>326</v>
      </c>
      <c r="E56" s="68">
        <v>6.3</v>
      </c>
      <c r="F56" s="69">
        <v>3487000</v>
      </c>
      <c r="G56" s="70"/>
      <c r="H56" s="70">
        <f t="shared" si="0"/>
        <v>112891000</v>
      </c>
    </row>
    <row r="57" spans="1:9" ht="15.75" x14ac:dyDescent="0.25">
      <c r="A57" s="88" t="s">
        <v>9</v>
      </c>
      <c r="B57" s="88">
        <v>26</v>
      </c>
      <c r="C57" s="88">
        <v>6</v>
      </c>
      <c r="D57" s="89" t="s">
        <v>330</v>
      </c>
      <c r="E57" s="90">
        <v>7.1</v>
      </c>
      <c r="F57" s="88"/>
      <c r="G57" s="91">
        <v>48000</v>
      </c>
      <c r="H57" s="93">
        <f t="shared" ref="H57:H88" si="1">H56-G57</f>
        <v>112843000</v>
      </c>
    </row>
    <row r="58" spans="1:9" s="63" customFormat="1" ht="15.75" x14ac:dyDescent="0.25">
      <c r="A58" s="88" t="s">
        <v>9</v>
      </c>
      <c r="B58" s="88">
        <v>28</v>
      </c>
      <c r="C58" s="88">
        <v>7</v>
      </c>
      <c r="D58" s="89" t="s">
        <v>331</v>
      </c>
      <c r="E58" s="90">
        <v>7.2</v>
      </c>
      <c r="F58" s="88"/>
      <c r="G58" s="91">
        <v>3200</v>
      </c>
      <c r="H58" s="93">
        <f t="shared" si="1"/>
        <v>112839800</v>
      </c>
      <c r="I58" s="105"/>
    </row>
    <row r="59" spans="1:9" ht="15.75" x14ac:dyDescent="0.25">
      <c r="A59" s="88" t="s">
        <v>15</v>
      </c>
      <c r="B59" s="88">
        <v>5</v>
      </c>
      <c r="C59" s="88">
        <v>16</v>
      </c>
      <c r="D59" s="89" t="s">
        <v>342</v>
      </c>
      <c r="E59" s="90">
        <v>7.2</v>
      </c>
      <c r="F59" s="88"/>
      <c r="G59" s="91">
        <v>12000</v>
      </c>
      <c r="H59" s="93">
        <f t="shared" si="1"/>
        <v>112827800</v>
      </c>
    </row>
    <row r="60" spans="1:9" ht="15.75" x14ac:dyDescent="0.25">
      <c r="A60" s="88" t="s">
        <v>15</v>
      </c>
      <c r="B60" s="88">
        <v>7</v>
      </c>
      <c r="C60" s="88">
        <v>17</v>
      </c>
      <c r="D60" s="89" t="s">
        <v>343</v>
      </c>
      <c r="E60" s="90">
        <v>7.2</v>
      </c>
      <c r="F60" s="88"/>
      <c r="G60" s="91">
        <v>4500</v>
      </c>
      <c r="H60" s="93">
        <f t="shared" si="1"/>
        <v>112823300</v>
      </c>
    </row>
    <row r="61" spans="1:9" ht="15.75" x14ac:dyDescent="0.25">
      <c r="A61" s="88" t="s">
        <v>21</v>
      </c>
      <c r="B61" s="88">
        <v>22</v>
      </c>
      <c r="C61" s="88">
        <v>36</v>
      </c>
      <c r="D61" s="89" t="s">
        <v>362</v>
      </c>
      <c r="E61" s="90">
        <v>7.2</v>
      </c>
      <c r="F61" s="92"/>
      <c r="G61" s="91">
        <v>3000</v>
      </c>
      <c r="H61" s="93">
        <f t="shared" si="1"/>
        <v>112820300</v>
      </c>
    </row>
    <row r="62" spans="1:9" ht="15.75" x14ac:dyDescent="0.25">
      <c r="A62" s="88" t="s">
        <v>6</v>
      </c>
      <c r="B62" s="88">
        <v>25</v>
      </c>
      <c r="C62" s="88">
        <v>1</v>
      </c>
      <c r="D62" s="89" t="s">
        <v>36</v>
      </c>
      <c r="E62" s="90">
        <v>7.4</v>
      </c>
      <c r="F62" s="88"/>
      <c r="G62" s="91">
        <v>35000</v>
      </c>
      <c r="H62" s="93">
        <f t="shared" si="1"/>
        <v>112785300</v>
      </c>
      <c r="I62" s="20"/>
    </row>
    <row r="63" spans="1:9" ht="15.75" x14ac:dyDescent="0.25">
      <c r="A63" s="88" t="s">
        <v>7</v>
      </c>
      <c r="B63" s="88">
        <v>22</v>
      </c>
      <c r="C63" s="88">
        <v>2</v>
      </c>
      <c r="D63" s="89" t="s">
        <v>8</v>
      </c>
      <c r="E63" s="90">
        <v>7.4</v>
      </c>
      <c r="F63" s="88"/>
      <c r="G63" s="91">
        <v>20000</v>
      </c>
      <c r="H63" s="93">
        <f t="shared" si="1"/>
        <v>112765300</v>
      </c>
    </row>
    <row r="64" spans="1:9" ht="15.75" x14ac:dyDescent="0.25">
      <c r="A64" s="88" t="s">
        <v>9</v>
      </c>
      <c r="B64" s="88">
        <v>23</v>
      </c>
      <c r="C64" s="88">
        <v>4</v>
      </c>
      <c r="D64" s="89" t="s">
        <v>328</v>
      </c>
      <c r="E64" s="90">
        <v>7.4</v>
      </c>
      <c r="F64" s="88"/>
      <c r="G64" s="91">
        <v>4000</v>
      </c>
      <c r="H64" s="93">
        <f t="shared" si="1"/>
        <v>112761300</v>
      </c>
    </row>
    <row r="65" spans="1:8" ht="15.75" x14ac:dyDescent="0.25">
      <c r="A65" s="88" t="s">
        <v>7</v>
      </c>
      <c r="B65" s="88">
        <v>26</v>
      </c>
      <c r="C65" s="88">
        <v>5</v>
      </c>
      <c r="D65" s="89" t="s">
        <v>329</v>
      </c>
      <c r="E65" s="90">
        <v>7.4</v>
      </c>
      <c r="F65" s="88"/>
      <c r="G65" s="91">
        <v>34000</v>
      </c>
      <c r="H65" s="93">
        <f t="shared" si="1"/>
        <v>112727300</v>
      </c>
    </row>
    <row r="66" spans="1:8" ht="15.75" x14ac:dyDescent="0.25">
      <c r="A66" s="88" t="s">
        <v>7</v>
      </c>
      <c r="B66" s="88">
        <v>28</v>
      </c>
      <c r="C66" s="88">
        <v>8</v>
      </c>
      <c r="D66" s="89" t="s">
        <v>333</v>
      </c>
      <c r="E66" s="90">
        <v>7.4</v>
      </c>
      <c r="F66" s="88"/>
      <c r="G66" s="91">
        <v>22000</v>
      </c>
      <c r="H66" s="93">
        <f t="shared" si="1"/>
        <v>112705300</v>
      </c>
    </row>
    <row r="67" spans="1:8" ht="15.75" x14ac:dyDescent="0.25">
      <c r="A67" s="88" t="s">
        <v>11</v>
      </c>
      <c r="B67" s="88">
        <v>29</v>
      </c>
      <c r="C67" s="88">
        <v>10</v>
      </c>
      <c r="D67" s="89" t="s">
        <v>12</v>
      </c>
      <c r="E67" s="90">
        <v>7.4</v>
      </c>
      <c r="F67" s="88"/>
      <c r="G67" s="91">
        <v>5000</v>
      </c>
      <c r="H67" s="93">
        <f t="shared" si="1"/>
        <v>112700300</v>
      </c>
    </row>
    <row r="68" spans="1:8" ht="15.75" x14ac:dyDescent="0.25">
      <c r="A68" s="88" t="s">
        <v>7</v>
      </c>
      <c r="B68" s="88">
        <v>30</v>
      </c>
      <c r="C68" s="88">
        <v>11</v>
      </c>
      <c r="D68" s="89" t="s">
        <v>335</v>
      </c>
      <c r="E68" s="90">
        <v>7.4</v>
      </c>
      <c r="F68" s="88"/>
      <c r="G68" s="91">
        <v>20000</v>
      </c>
      <c r="H68" s="93">
        <f t="shared" si="1"/>
        <v>112680300</v>
      </c>
    </row>
    <row r="69" spans="1:8" ht="15.75" x14ac:dyDescent="0.25">
      <c r="A69" s="88" t="s">
        <v>15</v>
      </c>
      <c r="B69" s="88">
        <v>3</v>
      </c>
      <c r="C69" s="88">
        <v>13</v>
      </c>
      <c r="D69" s="89" t="s">
        <v>338</v>
      </c>
      <c r="E69" s="90">
        <v>7.4</v>
      </c>
      <c r="F69" s="88"/>
      <c r="G69" s="91">
        <v>2500</v>
      </c>
      <c r="H69" s="93">
        <f t="shared" si="1"/>
        <v>112677800</v>
      </c>
    </row>
    <row r="70" spans="1:8" ht="15.75" x14ac:dyDescent="0.25">
      <c r="A70" s="88" t="s">
        <v>13</v>
      </c>
      <c r="B70" s="88">
        <v>3</v>
      </c>
      <c r="C70" s="88">
        <v>14</v>
      </c>
      <c r="D70" s="89" t="s">
        <v>339</v>
      </c>
      <c r="E70" s="90">
        <v>7.4</v>
      </c>
      <c r="F70" s="88"/>
      <c r="G70" s="91">
        <v>8800</v>
      </c>
      <c r="H70" s="93">
        <f t="shared" si="1"/>
        <v>112669000</v>
      </c>
    </row>
    <row r="71" spans="1:8" ht="15.75" x14ac:dyDescent="0.25">
      <c r="A71" s="88" t="s">
        <v>15</v>
      </c>
      <c r="B71" s="88">
        <v>12</v>
      </c>
      <c r="C71" s="88">
        <v>19</v>
      </c>
      <c r="D71" s="89" t="s">
        <v>17</v>
      </c>
      <c r="E71" s="90">
        <v>7.4</v>
      </c>
      <c r="F71" s="88"/>
      <c r="G71" s="91">
        <v>14000</v>
      </c>
      <c r="H71" s="93">
        <f t="shared" si="1"/>
        <v>112655000</v>
      </c>
    </row>
    <row r="72" spans="1:8" ht="15.75" x14ac:dyDescent="0.25">
      <c r="A72" s="88" t="s">
        <v>15</v>
      </c>
      <c r="B72" s="88">
        <v>18</v>
      </c>
      <c r="C72" s="88">
        <v>22</v>
      </c>
      <c r="D72" s="89" t="s">
        <v>348</v>
      </c>
      <c r="E72" s="90">
        <v>7.4</v>
      </c>
      <c r="F72" s="92"/>
      <c r="G72" s="91">
        <v>4000</v>
      </c>
      <c r="H72" s="93">
        <f t="shared" si="1"/>
        <v>112651000</v>
      </c>
    </row>
    <row r="73" spans="1:8" ht="15.75" x14ac:dyDescent="0.25">
      <c r="A73" s="88" t="s">
        <v>13</v>
      </c>
      <c r="B73" s="88">
        <v>23</v>
      </c>
      <c r="C73" s="88">
        <v>23</v>
      </c>
      <c r="D73" s="89" t="s">
        <v>20</v>
      </c>
      <c r="E73" s="90">
        <v>7.4</v>
      </c>
      <c r="F73" s="92"/>
      <c r="G73" s="91">
        <v>13000</v>
      </c>
      <c r="H73" s="93">
        <f t="shared" si="1"/>
        <v>112638000</v>
      </c>
    </row>
    <row r="74" spans="1:8" ht="15.75" x14ac:dyDescent="0.25">
      <c r="A74" s="88" t="s">
        <v>21</v>
      </c>
      <c r="B74" s="88">
        <v>5</v>
      </c>
      <c r="C74" s="88">
        <v>26</v>
      </c>
      <c r="D74" s="89" t="s">
        <v>351</v>
      </c>
      <c r="E74" s="90">
        <v>7.4</v>
      </c>
      <c r="F74" s="92"/>
      <c r="G74" s="91">
        <v>37500</v>
      </c>
      <c r="H74" s="93">
        <f t="shared" si="1"/>
        <v>112600500</v>
      </c>
    </row>
    <row r="75" spans="1:8" ht="15.75" x14ac:dyDescent="0.25">
      <c r="A75" s="88" t="s">
        <v>21</v>
      </c>
      <c r="B75" s="88">
        <v>22</v>
      </c>
      <c r="C75" s="88">
        <v>37</v>
      </c>
      <c r="D75" s="89" t="s">
        <v>473</v>
      </c>
      <c r="E75" s="90">
        <v>7.4</v>
      </c>
      <c r="F75" s="92"/>
      <c r="G75" s="91">
        <v>4000</v>
      </c>
      <c r="H75" s="93">
        <f t="shared" si="1"/>
        <v>112596500</v>
      </c>
    </row>
    <row r="76" spans="1:8" ht="15.75" x14ac:dyDescent="0.25">
      <c r="A76" s="88" t="s">
        <v>21</v>
      </c>
      <c r="B76" s="88">
        <v>22</v>
      </c>
      <c r="C76" s="88">
        <v>38</v>
      </c>
      <c r="D76" s="89" t="s">
        <v>472</v>
      </c>
      <c r="E76" s="90">
        <v>7.4</v>
      </c>
      <c r="F76" s="92"/>
      <c r="G76" s="91">
        <v>20000</v>
      </c>
      <c r="H76" s="93">
        <f t="shared" si="1"/>
        <v>112576500</v>
      </c>
    </row>
    <row r="77" spans="1:8" ht="15.75" x14ac:dyDescent="0.25">
      <c r="A77" s="88" t="s">
        <v>21</v>
      </c>
      <c r="B77" s="88">
        <v>23</v>
      </c>
      <c r="C77" s="88">
        <v>40</v>
      </c>
      <c r="D77" s="89" t="s">
        <v>477</v>
      </c>
      <c r="E77" s="90">
        <v>7.4</v>
      </c>
      <c r="F77" s="92"/>
      <c r="G77" s="91">
        <v>10790</v>
      </c>
      <c r="H77" s="93">
        <f t="shared" si="1"/>
        <v>112565710</v>
      </c>
    </row>
    <row r="78" spans="1:8" ht="15.75" x14ac:dyDescent="0.25">
      <c r="A78" s="88" t="s">
        <v>21</v>
      </c>
      <c r="B78" s="88">
        <v>27</v>
      </c>
      <c r="C78" s="88">
        <v>46</v>
      </c>
      <c r="D78" s="89" t="s">
        <v>480</v>
      </c>
      <c r="E78" s="90">
        <v>7.4</v>
      </c>
      <c r="F78" s="92"/>
      <c r="G78" s="91">
        <v>38000</v>
      </c>
      <c r="H78" s="93">
        <f t="shared" si="1"/>
        <v>112527710</v>
      </c>
    </row>
    <row r="79" spans="1:8" ht="15.75" x14ac:dyDescent="0.25">
      <c r="A79" s="88" t="s">
        <v>21</v>
      </c>
      <c r="B79" s="88">
        <v>29</v>
      </c>
      <c r="C79" s="88">
        <v>58</v>
      </c>
      <c r="D79" s="89" t="s">
        <v>382</v>
      </c>
      <c r="E79" s="90">
        <v>7.4</v>
      </c>
      <c r="F79" s="92"/>
      <c r="G79" s="91">
        <v>4500</v>
      </c>
      <c r="H79" s="93">
        <f t="shared" si="1"/>
        <v>112523210</v>
      </c>
    </row>
    <row r="80" spans="1:8" ht="15.75" x14ac:dyDescent="0.25">
      <c r="A80" s="88" t="s">
        <v>29</v>
      </c>
      <c r="B80" s="88">
        <v>1</v>
      </c>
      <c r="C80" s="88">
        <v>69</v>
      </c>
      <c r="D80" s="89" t="s">
        <v>445</v>
      </c>
      <c r="E80" s="90">
        <v>7.4</v>
      </c>
      <c r="F80" s="92"/>
      <c r="G80" s="91">
        <v>1000</v>
      </c>
      <c r="H80" s="93">
        <f t="shared" si="1"/>
        <v>112522210</v>
      </c>
    </row>
    <row r="81" spans="1:9" ht="15.75" x14ac:dyDescent="0.25">
      <c r="A81" s="88" t="s">
        <v>29</v>
      </c>
      <c r="B81" s="88">
        <v>2</v>
      </c>
      <c r="C81" s="88">
        <v>90</v>
      </c>
      <c r="D81" s="89" t="s">
        <v>35</v>
      </c>
      <c r="E81" s="90">
        <v>7.4</v>
      </c>
      <c r="F81" s="92"/>
      <c r="G81" s="91">
        <v>2000</v>
      </c>
      <c r="H81" s="93">
        <f t="shared" si="1"/>
        <v>112520210</v>
      </c>
    </row>
    <row r="82" spans="1:9" ht="15.75" x14ac:dyDescent="0.25">
      <c r="A82" s="88" t="s">
        <v>13</v>
      </c>
      <c r="B82" s="88">
        <v>3</v>
      </c>
      <c r="C82" s="88">
        <v>12</v>
      </c>
      <c r="D82" s="89" t="s">
        <v>14</v>
      </c>
      <c r="E82" s="90">
        <v>7.5</v>
      </c>
      <c r="F82" s="88"/>
      <c r="G82" s="91">
        <v>150000</v>
      </c>
      <c r="H82" s="93">
        <f t="shared" si="1"/>
        <v>112370210</v>
      </c>
      <c r="I82" s="20"/>
    </row>
    <row r="83" spans="1:9" ht="15.75" x14ac:dyDescent="0.25">
      <c r="A83" s="88" t="s">
        <v>13</v>
      </c>
      <c r="B83" s="88">
        <v>3</v>
      </c>
      <c r="C83" s="88">
        <v>14</v>
      </c>
      <c r="D83" s="89" t="s">
        <v>340</v>
      </c>
      <c r="E83" s="90">
        <v>7.5</v>
      </c>
      <c r="F83" s="88"/>
      <c r="G83" s="91">
        <v>27600</v>
      </c>
      <c r="H83" s="93">
        <f t="shared" si="1"/>
        <v>112342610</v>
      </c>
    </row>
    <row r="84" spans="1:9" ht="15.75" x14ac:dyDescent="0.25">
      <c r="A84" s="88" t="s">
        <v>13</v>
      </c>
      <c r="B84" s="88">
        <v>3</v>
      </c>
      <c r="C84" s="88">
        <v>14</v>
      </c>
      <c r="D84" s="89" t="s">
        <v>16</v>
      </c>
      <c r="E84" s="90">
        <v>7.5</v>
      </c>
      <c r="F84" s="88"/>
      <c r="G84" s="91">
        <v>280000</v>
      </c>
      <c r="H84" s="93">
        <f t="shared" si="1"/>
        <v>112062610</v>
      </c>
    </row>
    <row r="85" spans="1:9" ht="15.75" x14ac:dyDescent="0.25">
      <c r="A85" s="88" t="s">
        <v>13</v>
      </c>
      <c r="B85" s="88">
        <v>3</v>
      </c>
      <c r="C85" s="88">
        <v>14</v>
      </c>
      <c r="D85" s="89" t="s">
        <v>341</v>
      </c>
      <c r="E85" s="90">
        <v>7.5</v>
      </c>
      <c r="F85" s="88"/>
      <c r="G85" s="91">
        <v>8000</v>
      </c>
      <c r="H85" s="93">
        <f t="shared" si="1"/>
        <v>112054610</v>
      </c>
    </row>
    <row r="86" spans="1:9" ht="15.75" x14ac:dyDescent="0.25">
      <c r="A86" s="88" t="s">
        <v>13</v>
      </c>
      <c r="B86" s="88">
        <v>3</v>
      </c>
      <c r="C86" s="88">
        <v>15</v>
      </c>
      <c r="D86" s="89" t="s">
        <v>19</v>
      </c>
      <c r="E86" s="90">
        <v>7.5</v>
      </c>
      <c r="F86" s="88"/>
      <c r="G86" s="91">
        <v>11600</v>
      </c>
      <c r="H86" s="93">
        <f t="shared" si="1"/>
        <v>112043010</v>
      </c>
    </row>
    <row r="87" spans="1:9" ht="15.75" x14ac:dyDescent="0.25">
      <c r="A87" s="88" t="s">
        <v>15</v>
      </c>
      <c r="B87" s="88">
        <v>11</v>
      </c>
      <c r="C87" s="88">
        <v>18</v>
      </c>
      <c r="D87" s="89" t="s">
        <v>344</v>
      </c>
      <c r="E87" s="90">
        <v>7.5</v>
      </c>
      <c r="F87" s="88"/>
      <c r="G87" s="91">
        <v>23500</v>
      </c>
      <c r="H87" s="93">
        <f t="shared" si="1"/>
        <v>112019510</v>
      </c>
    </row>
    <row r="88" spans="1:9" ht="15.75" x14ac:dyDescent="0.25">
      <c r="A88" s="88" t="s">
        <v>21</v>
      </c>
      <c r="B88" s="88">
        <v>29</v>
      </c>
      <c r="C88" s="88">
        <v>58</v>
      </c>
      <c r="D88" s="89" t="s">
        <v>381</v>
      </c>
      <c r="E88" s="90">
        <v>7.5</v>
      </c>
      <c r="F88" s="92"/>
      <c r="G88" s="91">
        <v>96720</v>
      </c>
      <c r="H88" s="93">
        <f t="shared" si="1"/>
        <v>111922790</v>
      </c>
    </row>
    <row r="89" spans="1:9" ht="15.75" x14ac:dyDescent="0.25">
      <c r="A89" s="88" t="s">
        <v>29</v>
      </c>
      <c r="B89" s="88">
        <v>1</v>
      </c>
      <c r="C89" s="88">
        <v>69</v>
      </c>
      <c r="D89" s="89" t="s">
        <v>481</v>
      </c>
      <c r="E89" s="90">
        <v>7.5</v>
      </c>
      <c r="F89" s="92"/>
      <c r="G89" s="91">
        <v>16000</v>
      </c>
      <c r="H89" s="93">
        <f t="shared" ref="H89:H120" si="2">H88-G89</f>
        <v>111906790</v>
      </c>
    </row>
    <row r="90" spans="1:9" ht="15.75" x14ac:dyDescent="0.25">
      <c r="A90" s="88" t="s">
        <v>7</v>
      </c>
      <c r="B90" s="88">
        <v>28</v>
      </c>
      <c r="C90" s="88">
        <v>9</v>
      </c>
      <c r="D90" s="89" t="s">
        <v>334</v>
      </c>
      <c r="E90" s="90">
        <v>7.7</v>
      </c>
      <c r="F90" s="88"/>
      <c r="G90" s="91">
        <v>282000</v>
      </c>
      <c r="H90" s="93">
        <f t="shared" si="2"/>
        <v>111624790</v>
      </c>
    </row>
    <row r="91" spans="1:9" ht="15.75" x14ac:dyDescent="0.25">
      <c r="A91" s="88" t="s">
        <v>21</v>
      </c>
      <c r="B91" s="88">
        <v>28</v>
      </c>
      <c r="C91" s="88">
        <v>49</v>
      </c>
      <c r="D91" s="89" t="s">
        <v>374</v>
      </c>
      <c r="E91" s="90">
        <v>7.9</v>
      </c>
      <c r="F91" s="92"/>
      <c r="G91" s="91">
        <v>2450000</v>
      </c>
      <c r="H91" s="93">
        <f t="shared" si="2"/>
        <v>109174790</v>
      </c>
    </row>
    <row r="92" spans="1:9" ht="15.75" x14ac:dyDescent="0.25">
      <c r="A92" s="88" t="s">
        <v>7</v>
      </c>
      <c r="B92" s="88">
        <v>22</v>
      </c>
      <c r="C92" s="88">
        <v>3</v>
      </c>
      <c r="D92" s="89" t="s">
        <v>327</v>
      </c>
      <c r="E92" s="90" t="s">
        <v>211</v>
      </c>
      <c r="F92" s="88"/>
      <c r="G92" s="91">
        <v>14000</v>
      </c>
      <c r="H92" s="93">
        <f t="shared" si="2"/>
        <v>109160790</v>
      </c>
      <c r="I92" s="20"/>
    </row>
    <row r="93" spans="1:9" ht="15.75" x14ac:dyDescent="0.25">
      <c r="A93" s="88" t="s">
        <v>9</v>
      </c>
      <c r="B93" s="88">
        <v>28</v>
      </c>
      <c r="C93" s="88">
        <v>8</v>
      </c>
      <c r="D93" s="89" t="s">
        <v>332</v>
      </c>
      <c r="E93" s="90" t="s">
        <v>211</v>
      </c>
      <c r="F93" s="88"/>
      <c r="G93" s="91">
        <v>14000</v>
      </c>
      <c r="H93" s="93">
        <f t="shared" si="2"/>
        <v>109146790</v>
      </c>
    </row>
    <row r="94" spans="1:9" ht="15.75" x14ac:dyDescent="0.25">
      <c r="A94" s="88" t="s">
        <v>7</v>
      </c>
      <c r="B94" s="88">
        <v>30</v>
      </c>
      <c r="C94" s="88">
        <v>11</v>
      </c>
      <c r="D94" s="89" t="s">
        <v>337</v>
      </c>
      <c r="E94" s="90" t="s">
        <v>211</v>
      </c>
      <c r="F94" s="88"/>
      <c r="G94" s="91">
        <v>14000</v>
      </c>
      <c r="H94" s="93">
        <f t="shared" si="2"/>
        <v>109132790</v>
      </c>
    </row>
    <row r="95" spans="1:9" ht="15.75" x14ac:dyDescent="0.25">
      <c r="A95" s="88" t="s">
        <v>21</v>
      </c>
      <c r="B95" s="88">
        <v>29</v>
      </c>
      <c r="C95" s="88">
        <v>57</v>
      </c>
      <c r="D95" s="89" t="s">
        <v>378</v>
      </c>
      <c r="E95" s="90" t="s">
        <v>216</v>
      </c>
      <c r="F95" s="92"/>
      <c r="G95" s="91">
        <v>5400000</v>
      </c>
      <c r="H95" s="93">
        <f t="shared" si="2"/>
        <v>103732790</v>
      </c>
      <c r="I95" s="20"/>
    </row>
    <row r="96" spans="1:9" ht="15.75" x14ac:dyDescent="0.25">
      <c r="A96" s="88" t="s">
        <v>21</v>
      </c>
      <c r="B96" s="88">
        <v>29</v>
      </c>
      <c r="C96" s="88">
        <v>57</v>
      </c>
      <c r="D96" s="89" t="s">
        <v>379</v>
      </c>
      <c r="E96" s="90" t="s">
        <v>216</v>
      </c>
      <c r="F96" s="92"/>
      <c r="G96" s="91">
        <v>1005000</v>
      </c>
      <c r="H96" s="93">
        <f t="shared" si="2"/>
        <v>102727790</v>
      </c>
    </row>
    <row r="97" spans="1:9" ht="15.75" x14ac:dyDescent="0.25">
      <c r="A97" s="88" t="s">
        <v>7</v>
      </c>
      <c r="B97" s="88">
        <v>28</v>
      </c>
      <c r="C97" s="88">
        <v>9</v>
      </c>
      <c r="D97" s="89" t="s">
        <v>18</v>
      </c>
      <c r="E97" s="90" t="s">
        <v>218</v>
      </c>
      <c r="F97" s="88"/>
      <c r="G97" s="91">
        <v>75000</v>
      </c>
      <c r="H97" s="93">
        <f t="shared" si="2"/>
        <v>102652790</v>
      </c>
      <c r="I97" s="20"/>
    </row>
    <row r="98" spans="1:9" ht="15.75" x14ac:dyDescent="0.25">
      <c r="A98" s="88" t="s">
        <v>21</v>
      </c>
      <c r="B98" s="88">
        <v>28</v>
      </c>
      <c r="C98" s="88">
        <v>49</v>
      </c>
      <c r="D98" s="89" t="s">
        <v>373</v>
      </c>
      <c r="E98" s="90" t="s">
        <v>218</v>
      </c>
      <c r="F98" s="92"/>
      <c r="G98" s="91">
        <v>10000</v>
      </c>
      <c r="H98" s="93">
        <f t="shared" si="2"/>
        <v>102642790</v>
      </c>
    </row>
    <row r="99" spans="1:9" ht="15.75" x14ac:dyDescent="0.25">
      <c r="A99" s="88" t="s">
        <v>7</v>
      </c>
      <c r="B99" s="88">
        <v>30</v>
      </c>
      <c r="C99" s="88">
        <v>11</v>
      </c>
      <c r="D99" s="89" t="s">
        <v>336</v>
      </c>
      <c r="E99" s="90" t="s">
        <v>221</v>
      </c>
      <c r="F99" s="88"/>
      <c r="G99" s="91">
        <v>2000</v>
      </c>
      <c r="H99" s="93">
        <f t="shared" si="2"/>
        <v>102640790</v>
      </c>
      <c r="I99" s="20"/>
    </row>
    <row r="100" spans="1:9" ht="15.75" x14ac:dyDescent="0.25">
      <c r="A100" s="88" t="s">
        <v>29</v>
      </c>
      <c r="B100" s="88">
        <v>2</v>
      </c>
      <c r="C100" s="88">
        <v>88</v>
      </c>
      <c r="D100" s="89" t="s">
        <v>433</v>
      </c>
      <c r="E100" s="90" t="s">
        <v>221</v>
      </c>
      <c r="F100" s="92"/>
      <c r="G100" s="91">
        <v>5600</v>
      </c>
      <c r="H100" s="93">
        <f t="shared" si="2"/>
        <v>102635190</v>
      </c>
    </row>
    <row r="101" spans="1:9" ht="15.75" x14ac:dyDescent="0.25">
      <c r="A101" s="88" t="s">
        <v>29</v>
      </c>
      <c r="B101" s="88">
        <v>2</v>
      </c>
      <c r="C101" s="88">
        <v>88</v>
      </c>
      <c r="D101" s="89" t="s">
        <v>434</v>
      </c>
      <c r="E101" s="90" t="s">
        <v>221</v>
      </c>
      <c r="F101" s="92"/>
      <c r="G101" s="91">
        <v>5700</v>
      </c>
      <c r="H101" s="93">
        <f t="shared" si="2"/>
        <v>102629490</v>
      </c>
    </row>
    <row r="102" spans="1:9" ht="15.75" x14ac:dyDescent="0.25">
      <c r="A102" s="88" t="s">
        <v>29</v>
      </c>
      <c r="B102" s="88">
        <v>2</v>
      </c>
      <c r="C102" s="88">
        <v>90</v>
      </c>
      <c r="D102" s="89" t="s">
        <v>432</v>
      </c>
      <c r="E102" s="90" t="s">
        <v>251</v>
      </c>
      <c r="F102" s="92"/>
      <c r="G102" s="91">
        <v>4000</v>
      </c>
      <c r="H102" s="93">
        <f t="shared" si="2"/>
        <v>102625490</v>
      </c>
    </row>
    <row r="103" spans="1:9" ht="15.75" x14ac:dyDescent="0.25">
      <c r="A103" s="88" t="s">
        <v>29</v>
      </c>
      <c r="B103" s="88">
        <v>2</v>
      </c>
      <c r="C103" s="88">
        <v>89</v>
      </c>
      <c r="D103" s="89" t="s">
        <v>435</v>
      </c>
      <c r="E103" s="90" t="s">
        <v>252</v>
      </c>
      <c r="F103" s="92"/>
      <c r="G103" s="91">
        <v>13600</v>
      </c>
      <c r="H103" s="93">
        <f t="shared" si="2"/>
        <v>102611890</v>
      </c>
    </row>
    <row r="104" spans="1:9" ht="15.75" x14ac:dyDescent="0.25">
      <c r="A104" s="88" t="s">
        <v>29</v>
      </c>
      <c r="B104" s="88">
        <v>2</v>
      </c>
      <c r="C104" s="88">
        <v>91</v>
      </c>
      <c r="D104" s="89" t="s">
        <v>452</v>
      </c>
      <c r="E104" s="90" t="s">
        <v>72</v>
      </c>
      <c r="F104" s="92"/>
      <c r="G104" s="91">
        <v>750000</v>
      </c>
      <c r="H104" s="93">
        <f t="shared" si="2"/>
        <v>101861890</v>
      </c>
    </row>
    <row r="105" spans="1:9" ht="15.75" x14ac:dyDescent="0.25">
      <c r="A105" s="88" t="s">
        <v>29</v>
      </c>
      <c r="B105" s="88">
        <v>1</v>
      </c>
      <c r="C105" s="88">
        <v>71</v>
      </c>
      <c r="D105" s="89" t="s">
        <v>412</v>
      </c>
      <c r="E105" s="90" t="s">
        <v>52</v>
      </c>
      <c r="F105" s="92"/>
      <c r="G105" s="91">
        <v>85000</v>
      </c>
      <c r="H105" s="93">
        <f t="shared" si="2"/>
        <v>101776890</v>
      </c>
    </row>
    <row r="106" spans="1:9" ht="15.75" x14ac:dyDescent="0.25">
      <c r="A106" s="88" t="s">
        <v>29</v>
      </c>
      <c r="B106" s="88">
        <v>2</v>
      </c>
      <c r="C106" s="88">
        <v>95</v>
      </c>
      <c r="D106" s="89" t="s">
        <v>444</v>
      </c>
      <c r="E106" s="90" t="s">
        <v>53</v>
      </c>
      <c r="F106" s="92"/>
      <c r="G106" s="91">
        <v>200000</v>
      </c>
      <c r="H106" s="93">
        <f t="shared" si="2"/>
        <v>101576890</v>
      </c>
    </row>
    <row r="107" spans="1:9" ht="15.75" x14ac:dyDescent="0.25">
      <c r="A107" s="88" t="s">
        <v>29</v>
      </c>
      <c r="B107" s="88">
        <v>2</v>
      </c>
      <c r="C107" s="88">
        <v>92</v>
      </c>
      <c r="D107" s="89" t="s">
        <v>322</v>
      </c>
      <c r="E107" s="90" t="s">
        <v>49</v>
      </c>
      <c r="F107" s="92"/>
      <c r="G107" s="91">
        <v>2000000</v>
      </c>
      <c r="H107" s="93">
        <f t="shared" si="2"/>
        <v>99576890</v>
      </c>
      <c r="I107" s="20"/>
    </row>
    <row r="108" spans="1:9" ht="15.75" x14ac:dyDescent="0.25">
      <c r="A108" s="88" t="s">
        <v>29</v>
      </c>
      <c r="B108" s="88">
        <v>2</v>
      </c>
      <c r="C108" s="88">
        <v>93</v>
      </c>
      <c r="D108" s="89" t="s">
        <v>323</v>
      </c>
      <c r="E108" s="90" t="s">
        <v>49</v>
      </c>
      <c r="F108" s="92"/>
      <c r="G108" s="91">
        <v>15000000</v>
      </c>
      <c r="H108" s="93">
        <f t="shared" si="2"/>
        <v>84576890</v>
      </c>
    </row>
    <row r="109" spans="1:9" ht="15.75" x14ac:dyDescent="0.25">
      <c r="A109" s="88" t="s">
        <v>29</v>
      </c>
      <c r="B109" s="88">
        <v>2</v>
      </c>
      <c r="C109" s="88">
        <v>94</v>
      </c>
      <c r="D109" s="89" t="s">
        <v>324</v>
      </c>
      <c r="E109" s="90" t="s">
        <v>49</v>
      </c>
      <c r="F109" s="92"/>
      <c r="G109" s="91">
        <v>15000000</v>
      </c>
      <c r="H109" s="93">
        <f t="shared" si="2"/>
        <v>69576890</v>
      </c>
    </row>
    <row r="110" spans="1:9" ht="15.75" x14ac:dyDescent="0.25">
      <c r="A110" s="88" t="s">
        <v>29</v>
      </c>
      <c r="B110" s="88">
        <v>1</v>
      </c>
      <c r="C110" s="88">
        <v>70</v>
      </c>
      <c r="D110" s="89" t="s">
        <v>406</v>
      </c>
      <c r="E110" s="90">
        <v>8.4</v>
      </c>
      <c r="F110" s="92"/>
      <c r="G110" s="91">
        <v>30000</v>
      </c>
      <c r="H110" s="93">
        <f t="shared" si="2"/>
        <v>69546890</v>
      </c>
    </row>
    <row r="111" spans="1:9" ht="15.75" x14ac:dyDescent="0.25">
      <c r="A111" s="88" t="s">
        <v>21</v>
      </c>
      <c r="B111" s="88">
        <v>28</v>
      </c>
      <c r="C111" s="88">
        <v>51</v>
      </c>
      <c r="D111" s="89" t="s">
        <v>33</v>
      </c>
      <c r="E111" s="90" t="s">
        <v>51</v>
      </c>
      <c r="F111" s="92"/>
      <c r="G111" s="91">
        <v>1408645</v>
      </c>
      <c r="H111" s="93">
        <f t="shared" si="2"/>
        <v>68138245</v>
      </c>
      <c r="I111" s="20"/>
    </row>
    <row r="112" spans="1:9" ht="15.75" x14ac:dyDescent="0.25">
      <c r="A112" s="88" t="s">
        <v>21</v>
      </c>
      <c r="B112" s="88">
        <v>28</v>
      </c>
      <c r="C112" s="88">
        <v>52</v>
      </c>
      <c r="D112" s="89" t="s">
        <v>34</v>
      </c>
      <c r="E112" s="90" t="s">
        <v>51</v>
      </c>
      <c r="F112" s="92"/>
      <c r="G112" s="91">
        <v>1100000</v>
      </c>
      <c r="H112" s="93">
        <f t="shared" si="2"/>
        <v>67038245</v>
      </c>
    </row>
    <row r="113" spans="1:9" ht="15.75" x14ac:dyDescent="0.25">
      <c r="A113" s="88" t="s">
        <v>29</v>
      </c>
      <c r="B113" s="88">
        <v>2</v>
      </c>
      <c r="C113" s="88">
        <v>96</v>
      </c>
      <c r="D113" s="89" t="s">
        <v>485</v>
      </c>
      <c r="E113" s="90">
        <v>9.1999999999999993</v>
      </c>
      <c r="F113" s="92"/>
      <c r="G113" s="91">
        <v>1000000</v>
      </c>
      <c r="H113" s="93">
        <f t="shared" si="2"/>
        <v>66038245</v>
      </c>
    </row>
    <row r="114" spans="1:9" ht="15.75" x14ac:dyDescent="0.25">
      <c r="A114" s="88" t="s">
        <v>13</v>
      </c>
      <c r="B114" s="88">
        <v>12</v>
      </c>
      <c r="C114" s="88">
        <v>20</v>
      </c>
      <c r="D114" s="89" t="s">
        <v>345</v>
      </c>
      <c r="E114" s="90">
        <v>9.3000000000000007</v>
      </c>
      <c r="F114" s="88"/>
      <c r="G114" s="91">
        <v>21600</v>
      </c>
      <c r="H114" s="93">
        <f t="shared" si="2"/>
        <v>66016645</v>
      </c>
      <c r="I114" s="20"/>
    </row>
    <row r="115" spans="1:9" ht="15.75" x14ac:dyDescent="0.25">
      <c r="A115" s="88" t="s">
        <v>13</v>
      </c>
      <c r="B115" s="88">
        <v>12</v>
      </c>
      <c r="C115" s="88">
        <v>20</v>
      </c>
      <c r="D115" s="89" t="s">
        <v>346</v>
      </c>
      <c r="E115" s="90">
        <v>9.3000000000000007</v>
      </c>
      <c r="F115" s="88"/>
      <c r="G115" s="91">
        <v>10500</v>
      </c>
      <c r="H115" s="93">
        <f t="shared" si="2"/>
        <v>66006145</v>
      </c>
    </row>
    <row r="116" spans="1:9" ht="15.75" x14ac:dyDescent="0.25">
      <c r="A116" s="88" t="s">
        <v>13</v>
      </c>
      <c r="B116" s="88">
        <v>16</v>
      </c>
      <c r="C116" s="88">
        <v>21</v>
      </c>
      <c r="D116" s="89" t="s">
        <v>347</v>
      </c>
      <c r="E116" s="90">
        <v>9.3000000000000007</v>
      </c>
      <c r="F116" s="88"/>
      <c r="G116" s="91">
        <v>20400</v>
      </c>
      <c r="H116" s="93">
        <f t="shared" si="2"/>
        <v>65985745</v>
      </c>
    </row>
    <row r="117" spans="1:9" ht="15.75" x14ac:dyDescent="0.25">
      <c r="A117" s="88" t="s">
        <v>21</v>
      </c>
      <c r="B117" s="88">
        <v>9</v>
      </c>
      <c r="C117" s="88">
        <v>27</v>
      </c>
      <c r="D117" s="89" t="s">
        <v>352</v>
      </c>
      <c r="E117" s="90">
        <v>9.3000000000000007</v>
      </c>
      <c r="F117" s="92"/>
      <c r="G117" s="91">
        <v>13650</v>
      </c>
      <c r="H117" s="93">
        <f t="shared" si="2"/>
        <v>65972095</v>
      </c>
    </row>
    <row r="118" spans="1:9" ht="15.75" x14ac:dyDescent="0.25">
      <c r="A118" s="88" t="s">
        <v>21</v>
      </c>
      <c r="B118" s="88">
        <v>10</v>
      </c>
      <c r="C118" s="88">
        <v>28</v>
      </c>
      <c r="D118" s="89" t="s">
        <v>353</v>
      </c>
      <c r="E118" s="90">
        <v>9.3000000000000007</v>
      </c>
      <c r="F118" s="92"/>
      <c r="G118" s="91">
        <v>33500</v>
      </c>
      <c r="H118" s="94">
        <f t="shared" si="2"/>
        <v>65938595</v>
      </c>
    </row>
    <row r="119" spans="1:9" ht="15.75" x14ac:dyDescent="0.25">
      <c r="A119" s="88" t="s">
        <v>21</v>
      </c>
      <c r="B119" s="88">
        <v>10</v>
      </c>
      <c r="C119" s="88">
        <v>29</v>
      </c>
      <c r="D119" s="89" t="s">
        <v>22</v>
      </c>
      <c r="E119" s="90">
        <v>9.3000000000000007</v>
      </c>
      <c r="F119" s="92"/>
      <c r="G119" s="91">
        <v>28000</v>
      </c>
      <c r="H119" s="94">
        <f t="shared" si="2"/>
        <v>65910595</v>
      </c>
    </row>
    <row r="120" spans="1:9" ht="15.75" x14ac:dyDescent="0.25">
      <c r="A120" s="88" t="s">
        <v>21</v>
      </c>
      <c r="B120" s="88">
        <v>10</v>
      </c>
      <c r="C120" s="88">
        <v>29</v>
      </c>
      <c r="D120" s="89" t="s">
        <v>354</v>
      </c>
      <c r="E120" s="90">
        <v>9.3000000000000007</v>
      </c>
      <c r="F120" s="92"/>
      <c r="G120" s="91">
        <v>24000</v>
      </c>
      <c r="H120" s="94">
        <f t="shared" si="2"/>
        <v>65886595</v>
      </c>
    </row>
    <row r="121" spans="1:9" ht="15.75" x14ac:dyDescent="0.25">
      <c r="A121" s="88" t="s">
        <v>21</v>
      </c>
      <c r="B121" s="88">
        <v>10</v>
      </c>
      <c r="C121" s="88">
        <v>30</v>
      </c>
      <c r="D121" s="89" t="s">
        <v>355</v>
      </c>
      <c r="E121" s="90">
        <v>9.3000000000000007</v>
      </c>
      <c r="F121" s="92"/>
      <c r="G121" s="91">
        <v>20000</v>
      </c>
      <c r="H121" s="94">
        <f t="shared" ref="H121:H152" si="3">H120-G121</f>
        <v>65866595</v>
      </c>
    </row>
    <row r="122" spans="1:9" ht="15.75" x14ac:dyDescent="0.25">
      <c r="A122" s="88" t="s">
        <v>21</v>
      </c>
      <c r="B122" s="88">
        <v>15</v>
      </c>
      <c r="C122" s="88">
        <v>31</v>
      </c>
      <c r="D122" s="89" t="s">
        <v>357</v>
      </c>
      <c r="E122" s="90">
        <v>9.3000000000000007</v>
      </c>
      <c r="F122" s="92"/>
      <c r="G122" s="91">
        <v>33000</v>
      </c>
      <c r="H122" s="94">
        <f t="shared" si="3"/>
        <v>65833595</v>
      </c>
    </row>
    <row r="123" spans="1:9" ht="15.75" x14ac:dyDescent="0.25">
      <c r="A123" s="88" t="s">
        <v>21</v>
      </c>
      <c r="B123" s="88">
        <v>15</v>
      </c>
      <c r="C123" s="88">
        <v>31</v>
      </c>
      <c r="D123" s="89" t="s">
        <v>358</v>
      </c>
      <c r="E123" s="90">
        <v>9.3000000000000007</v>
      </c>
      <c r="F123" s="92"/>
      <c r="G123" s="91">
        <v>6000</v>
      </c>
      <c r="H123" s="94">
        <f t="shared" si="3"/>
        <v>65827595</v>
      </c>
    </row>
    <row r="124" spans="1:9" ht="15.75" x14ac:dyDescent="0.25">
      <c r="A124" s="88" t="s">
        <v>21</v>
      </c>
      <c r="B124" s="88">
        <v>15</v>
      </c>
      <c r="C124" s="88">
        <v>32</v>
      </c>
      <c r="D124" s="89" t="s">
        <v>356</v>
      </c>
      <c r="E124" s="90">
        <v>9.3000000000000007</v>
      </c>
      <c r="F124" s="92"/>
      <c r="G124" s="91">
        <v>5500</v>
      </c>
      <c r="H124" s="94">
        <f t="shared" si="3"/>
        <v>65822095</v>
      </c>
    </row>
    <row r="125" spans="1:9" ht="15.75" x14ac:dyDescent="0.25">
      <c r="A125" s="88" t="s">
        <v>21</v>
      </c>
      <c r="B125" s="88">
        <v>21</v>
      </c>
      <c r="C125" s="88">
        <v>35</v>
      </c>
      <c r="D125" s="89" t="s">
        <v>358</v>
      </c>
      <c r="E125" s="90">
        <v>9.3000000000000007</v>
      </c>
      <c r="F125" s="92"/>
      <c r="G125" s="91">
        <v>6000</v>
      </c>
      <c r="H125" s="94">
        <f t="shared" si="3"/>
        <v>65816095</v>
      </c>
    </row>
    <row r="126" spans="1:9" ht="15.75" x14ac:dyDescent="0.25">
      <c r="A126" s="88" t="s">
        <v>21</v>
      </c>
      <c r="B126" s="88">
        <v>22</v>
      </c>
      <c r="C126" s="88">
        <v>39</v>
      </c>
      <c r="D126" s="89" t="s">
        <v>359</v>
      </c>
      <c r="E126" s="90">
        <v>9.3000000000000007</v>
      </c>
      <c r="F126" s="92"/>
      <c r="G126" s="91">
        <v>35000</v>
      </c>
      <c r="H126" s="94">
        <f t="shared" si="3"/>
        <v>65781095</v>
      </c>
    </row>
    <row r="127" spans="1:9" ht="15.75" x14ac:dyDescent="0.25">
      <c r="A127" s="88" t="s">
        <v>21</v>
      </c>
      <c r="B127" s="88">
        <v>22</v>
      </c>
      <c r="C127" s="88">
        <v>39</v>
      </c>
      <c r="D127" s="89" t="s">
        <v>476</v>
      </c>
      <c r="E127" s="90">
        <v>9.3000000000000007</v>
      </c>
      <c r="F127" s="92"/>
      <c r="G127" s="91">
        <v>5000</v>
      </c>
      <c r="H127" s="94">
        <f t="shared" si="3"/>
        <v>65776095</v>
      </c>
    </row>
    <row r="128" spans="1:9" ht="15.75" x14ac:dyDescent="0.25">
      <c r="A128" s="88" t="s">
        <v>21</v>
      </c>
      <c r="B128" s="88">
        <v>22</v>
      </c>
      <c r="C128" s="88">
        <v>39</v>
      </c>
      <c r="D128" s="89" t="s">
        <v>360</v>
      </c>
      <c r="E128" s="90">
        <v>9.3000000000000007</v>
      </c>
      <c r="F128" s="92"/>
      <c r="G128" s="91">
        <v>80000</v>
      </c>
      <c r="H128" s="94">
        <f t="shared" si="3"/>
        <v>65696095</v>
      </c>
    </row>
    <row r="129" spans="1:8" ht="15.75" x14ac:dyDescent="0.25">
      <c r="A129" s="88" t="s">
        <v>21</v>
      </c>
      <c r="B129" s="88">
        <v>22</v>
      </c>
      <c r="C129" s="88">
        <v>39</v>
      </c>
      <c r="D129" s="89" t="s">
        <v>361</v>
      </c>
      <c r="E129" s="90">
        <v>9.3000000000000007</v>
      </c>
      <c r="F129" s="92"/>
      <c r="G129" s="91">
        <v>640000</v>
      </c>
      <c r="H129" s="94">
        <f t="shared" si="3"/>
        <v>65056095</v>
      </c>
    </row>
    <row r="130" spans="1:8" ht="15.75" x14ac:dyDescent="0.25">
      <c r="A130" s="88" t="s">
        <v>21</v>
      </c>
      <c r="B130" s="88">
        <v>22</v>
      </c>
      <c r="C130" s="88">
        <v>39</v>
      </c>
      <c r="D130" s="89" t="s">
        <v>23</v>
      </c>
      <c r="E130" s="90">
        <v>9.3000000000000007</v>
      </c>
      <c r="F130" s="92"/>
      <c r="G130" s="91">
        <v>18000</v>
      </c>
      <c r="H130" s="94">
        <f t="shared" si="3"/>
        <v>65038095</v>
      </c>
    </row>
    <row r="131" spans="1:8" ht="15.75" x14ac:dyDescent="0.25">
      <c r="A131" s="88" t="s">
        <v>21</v>
      </c>
      <c r="B131" s="88">
        <v>22</v>
      </c>
      <c r="C131" s="88">
        <v>39</v>
      </c>
      <c r="D131" s="89" t="s">
        <v>24</v>
      </c>
      <c r="E131" s="90">
        <v>9.3000000000000007</v>
      </c>
      <c r="F131" s="92"/>
      <c r="G131" s="91">
        <v>15000</v>
      </c>
      <c r="H131" s="94">
        <f t="shared" si="3"/>
        <v>65023095</v>
      </c>
    </row>
    <row r="132" spans="1:8" ht="15.75" x14ac:dyDescent="0.25">
      <c r="A132" s="88" t="s">
        <v>21</v>
      </c>
      <c r="B132" s="88">
        <v>22</v>
      </c>
      <c r="C132" s="88">
        <v>39</v>
      </c>
      <c r="D132" s="89" t="s">
        <v>25</v>
      </c>
      <c r="E132" s="90">
        <v>9.3000000000000007</v>
      </c>
      <c r="F132" s="92"/>
      <c r="G132" s="91">
        <v>90000</v>
      </c>
      <c r="H132" s="94">
        <f t="shared" si="3"/>
        <v>64933095</v>
      </c>
    </row>
    <row r="133" spans="1:8" ht="15.75" x14ac:dyDescent="0.25">
      <c r="A133" s="88" t="s">
        <v>21</v>
      </c>
      <c r="B133" s="88">
        <v>22</v>
      </c>
      <c r="C133" s="88">
        <v>39</v>
      </c>
      <c r="D133" s="89" t="s">
        <v>26</v>
      </c>
      <c r="E133" s="90">
        <v>9.3000000000000007</v>
      </c>
      <c r="F133" s="92"/>
      <c r="G133" s="91">
        <v>60000</v>
      </c>
      <c r="H133" s="94">
        <f t="shared" si="3"/>
        <v>64873095</v>
      </c>
    </row>
    <row r="134" spans="1:8" ht="15.75" x14ac:dyDescent="0.25">
      <c r="A134" s="88" t="s">
        <v>21</v>
      </c>
      <c r="B134" s="88">
        <v>22</v>
      </c>
      <c r="C134" s="88">
        <v>39</v>
      </c>
      <c r="D134" s="89" t="s">
        <v>475</v>
      </c>
      <c r="E134" s="90">
        <v>9.3000000000000007</v>
      </c>
      <c r="F134" s="92"/>
      <c r="G134" s="91">
        <v>75000</v>
      </c>
      <c r="H134" s="94">
        <f t="shared" si="3"/>
        <v>64798095</v>
      </c>
    </row>
    <row r="135" spans="1:8" ht="15.75" x14ac:dyDescent="0.25">
      <c r="A135" s="88" t="s">
        <v>21</v>
      </c>
      <c r="B135" s="88">
        <v>22</v>
      </c>
      <c r="C135" s="88">
        <v>39</v>
      </c>
      <c r="D135" s="89" t="s">
        <v>474</v>
      </c>
      <c r="E135" s="90">
        <v>9.3000000000000007</v>
      </c>
      <c r="F135" s="92"/>
      <c r="G135" s="91">
        <v>20000</v>
      </c>
      <c r="H135" s="94">
        <f t="shared" si="3"/>
        <v>64778095</v>
      </c>
    </row>
    <row r="136" spans="1:8" ht="15.75" x14ac:dyDescent="0.25">
      <c r="A136" s="88" t="s">
        <v>21</v>
      </c>
      <c r="B136" s="88">
        <v>27</v>
      </c>
      <c r="C136" s="88">
        <v>47</v>
      </c>
      <c r="D136" s="89" t="s">
        <v>369</v>
      </c>
      <c r="E136" s="90">
        <v>9.3000000000000007</v>
      </c>
      <c r="F136" s="92"/>
      <c r="G136" s="91">
        <v>15000</v>
      </c>
      <c r="H136" s="94">
        <f t="shared" si="3"/>
        <v>64763095</v>
      </c>
    </row>
    <row r="137" spans="1:8" ht="15.75" x14ac:dyDescent="0.25">
      <c r="A137" s="88" t="s">
        <v>21</v>
      </c>
      <c r="B137" s="88">
        <v>27</v>
      </c>
      <c r="C137" s="88">
        <v>47</v>
      </c>
      <c r="D137" s="89" t="s">
        <v>27</v>
      </c>
      <c r="E137" s="90">
        <v>9.3000000000000007</v>
      </c>
      <c r="F137" s="92"/>
      <c r="G137" s="91">
        <v>3000</v>
      </c>
      <c r="H137" s="94">
        <f t="shared" si="3"/>
        <v>64760095</v>
      </c>
    </row>
    <row r="138" spans="1:8" ht="15.75" x14ac:dyDescent="0.25">
      <c r="A138" s="88" t="s">
        <v>21</v>
      </c>
      <c r="B138" s="88">
        <v>28</v>
      </c>
      <c r="C138" s="88">
        <v>54</v>
      </c>
      <c r="D138" s="89" t="s">
        <v>375</v>
      </c>
      <c r="E138" s="90">
        <v>9.3000000000000007</v>
      </c>
      <c r="F138" s="92"/>
      <c r="G138" s="91">
        <v>2500</v>
      </c>
      <c r="H138" s="94">
        <f t="shared" si="3"/>
        <v>64757595</v>
      </c>
    </row>
    <row r="139" spans="1:8" ht="15.75" x14ac:dyDescent="0.25">
      <c r="A139" s="88" t="s">
        <v>21</v>
      </c>
      <c r="B139" s="88">
        <v>29</v>
      </c>
      <c r="C139" s="88">
        <v>60</v>
      </c>
      <c r="D139" s="89" t="s">
        <v>28</v>
      </c>
      <c r="E139" s="90">
        <v>9.3000000000000007</v>
      </c>
      <c r="F139" s="92"/>
      <c r="G139" s="91">
        <v>90000</v>
      </c>
      <c r="H139" s="94">
        <f t="shared" si="3"/>
        <v>64667595</v>
      </c>
    </row>
    <row r="140" spans="1:8" ht="15.75" x14ac:dyDescent="0.25">
      <c r="A140" s="88" t="s">
        <v>21</v>
      </c>
      <c r="B140" s="88">
        <v>30</v>
      </c>
      <c r="C140" s="88">
        <v>61</v>
      </c>
      <c r="D140" s="89" t="s">
        <v>384</v>
      </c>
      <c r="E140" s="90">
        <v>9.3000000000000007</v>
      </c>
      <c r="F140" s="92"/>
      <c r="G140" s="91">
        <v>57000</v>
      </c>
      <c r="H140" s="94">
        <f t="shared" si="3"/>
        <v>64610595</v>
      </c>
    </row>
    <row r="141" spans="1:8" ht="15.75" x14ac:dyDescent="0.25">
      <c r="A141" s="88" t="s">
        <v>21</v>
      </c>
      <c r="B141" s="88">
        <v>30</v>
      </c>
      <c r="C141" s="88">
        <v>61</v>
      </c>
      <c r="D141" s="89" t="s">
        <v>385</v>
      </c>
      <c r="E141" s="90">
        <v>9.3000000000000007</v>
      </c>
      <c r="F141" s="92"/>
      <c r="G141" s="91">
        <v>2000</v>
      </c>
      <c r="H141" s="94">
        <f t="shared" si="3"/>
        <v>64608595</v>
      </c>
    </row>
    <row r="142" spans="1:8" ht="15.75" x14ac:dyDescent="0.25">
      <c r="A142" s="88" t="s">
        <v>21</v>
      </c>
      <c r="B142" s="88">
        <v>31</v>
      </c>
      <c r="C142" s="88">
        <v>62</v>
      </c>
      <c r="D142" s="89" t="s">
        <v>386</v>
      </c>
      <c r="E142" s="90">
        <v>9.3000000000000007</v>
      </c>
      <c r="F142" s="92"/>
      <c r="G142" s="91">
        <v>59000</v>
      </c>
      <c r="H142" s="94">
        <f t="shared" si="3"/>
        <v>64549595</v>
      </c>
    </row>
    <row r="143" spans="1:8" ht="18.75" x14ac:dyDescent="0.25">
      <c r="A143" s="88" t="s">
        <v>21</v>
      </c>
      <c r="B143" s="88">
        <v>31</v>
      </c>
      <c r="C143" s="88">
        <v>63</v>
      </c>
      <c r="D143" s="89" t="s">
        <v>492</v>
      </c>
      <c r="E143" s="90">
        <v>9.3000000000000007</v>
      </c>
      <c r="F143" s="92"/>
      <c r="G143" s="91">
        <v>20000</v>
      </c>
      <c r="H143" s="94">
        <f t="shared" si="3"/>
        <v>64529595</v>
      </c>
    </row>
    <row r="144" spans="1:8" ht="15.75" x14ac:dyDescent="0.25">
      <c r="A144" s="88" t="s">
        <v>21</v>
      </c>
      <c r="B144" s="88">
        <v>31</v>
      </c>
      <c r="C144" s="88">
        <v>64</v>
      </c>
      <c r="D144" s="89" t="s">
        <v>394</v>
      </c>
      <c r="E144" s="90">
        <v>9.3000000000000007</v>
      </c>
      <c r="F144" s="92"/>
      <c r="G144" s="91">
        <v>12200</v>
      </c>
      <c r="H144" s="94">
        <f t="shared" si="3"/>
        <v>64517395</v>
      </c>
    </row>
    <row r="145" spans="1:8" ht="15.75" x14ac:dyDescent="0.25">
      <c r="A145" s="88" t="s">
        <v>29</v>
      </c>
      <c r="B145" s="88">
        <v>1</v>
      </c>
      <c r="C145" s="88">
        <v>72</v>
      </c>
      <c r="D145" s="89" t="s">
        <v>421</v>
      </c>
      <c r="E145" s="90">
        <v>9.3000000000000007</v>
      </c>
      <c r="F145" s="92"/>
      <c r="G145" s="91">
        <v>31500</v>
      </c>
      <c r="H145" s="94">
        <f t="shared" si="3"/>
        <v>64485895</v>
      </c>
    </row>
    <row r="146" spans="1:8" ht="15.75" x14ac:dyDescent="0.25">
      <c r="A146" s="88" t="s">
        <v>29</v>
      </c>
      <c r="B146" s="88">
        <v>1</v>
      </c>
      <c r="C146" s="88">
        <v>72</v>
      </c>
      <c r="D146" s="89" t="s">
        <v>422</v>
      </c>
      <c r="E146" s="90">
        <v>9.3000000000000007</v>
      </c>
      <c r="F146" s="92"/>
      <c r="G146" s="91">
        <v>13500</v>
      </c>
      <c r="H146" s="94">
        <f t="shared" si="3"/>
        <v>64472395</v>
      </c>
    </row>
    <row r="147" spans="1:8" ht="15.75" x14ac:dyDescent="0.25">
      <c r="A147" s="88" t="s">
        <v>29</v>
      </c>
      <c r="B147" s="88">
        <v>1</v>
      </c>
      <c r="C147" s="88">
        <v>73</v>
      </c>
      <c r="D147" s="89" t="s">
        <v>420</v>
      </c>
      <c r="E147" s="90">
        <v>9.3000000000000007</v>
      </c>
      <c r="F147" s="92"/>
      <c r="G147" s="91">
        <v>11000</v>
      </c>
      <c r="H147" s="94">
        <f t="shared" si="3"/>
        <v>64461395</v>
      </c>
    </row>
    <row r="148" spans="1:8" ht="15.75" x14ac:dyDescent="0.25">
      <c r="A148" s="88" t="s">
        <v>29</v>
      </c>
      <c r="B148" s="88">
        <v>1</v>
      </c>
      <c r="C148" s="88">
        <v>74</v>
      </c>
      <c r="D148" s="89" t="s">
        <v>482</v>
      </c>
      <c r="E148" s="90">
        <v>9.3000000000000007</v>
      </c>
      <c r="F148" s="92"/>
      <c r="G148" s="91">
        <v>13000</v>
      </c>
      <c r="H148" s="94">
        <f t="shared" si="3"/>
        <v>64448395</v>
      </c>
    </row>
    <row r="149" spans="1:8" ht="15.75" x14ac:dyDescent="0.25">
      <c r="A149" s="88" t="s">
        <v>29</v>
      </c>
      <c r="B149" s="88">
        <v>1</v>
      </c>
      <c r="C149" s="88">
        <v>74</v>
      </c>
      <c r="D149" s="89" t="s">
        <v>483</v>
      </c>
      <c r="E149" s="90">
        <v>9.3000000000000007</v>
      </c>
      <c r="F149" s="92"/>
      <c r="G149" s="91">
        <v>19000</v>
      </c>
      <c r="H149" s="94">
        <f t="shared" si="3"/>
        <v>64429395</v>
      </c>
    </row>
    <row r="150" spans="1:8" ht="15.75" x14ac:dyDescent="0.25">
      <c r="A150" s="88" t="s">
        <v>29</v>
      </c>
      <c r="B150" s="88">
        <v>1</v>
      </c>
      <c r="C150" s="88">
        <v>75</v>
      </c>
      <c r="D150" s="89" t="s">
        <v>31</v>
      </c>
      <c r="E150" s="90">
        <v>9.3000000000000007</v>
      </c>
      <c r="F150" s="92"/>
      <c r="G150" s="91">
        <v>37000</v>
      </c>
      <c r="H150" s="94">
        <f t="shared" si="3"/>
        <v>64392395</v>
      </c>
    </row>
    <row r="151" spans="1:8" ht="15.75" x14ac:dyDescent="0.25">
      <c r="A151" s="88" t="s">
        <v>29</v>
      </c>
      <c r="B151" s="88">
        <v>1</v>
      </c>
      <c r="C151" s="88">
        <v>76</v>
      </c>
      <c r="D151" s="89" t="s">
        <v>410</v>
      </c>
      <c r="E151" s="90">
        <v>9.3000000000000007</v>
      </c>
      <c r="F151" s="92"/>
      <c r="G151" s="91">
        <v>33000</v>
      </c>
      <c r="H151" s="94">
        <f t="shared" si="3"/>
        <v>64359395</v>
      </c>
    </row>
    <row r="152" spans="1:8" ht="15.75" x14ac:dyDescent="0.25">
      <c r="A152" s="88" t="s">
        <v>29</v>
      </c>
      <c r="B152" s="88">
        <v>1</v>
      </c>
      <c r="C152" s="88">
        <v>76</v>
      </c>
      <c r="D152" s="89" t="s">
        <v>411</v>
      </c>
      <c r="E152" s="90">
        <v>9.3000000000000007</v>
      </c>
      <c r="F152" s="92"/>
      <c r="G152" s="91">
        <v>5000</v>
      </c>
      <c r="H152" s="94">
        <f t="shared" si="3"/>
        <v>64354395</v>
      </c>
    </row>
    <row r="153" spans="1:8" ht="15.75" x14ac:dyDescent="0.25">
      <c r="A153" s="88" t="s">
        <v>29</v>
      </c>
      <c r="B153" s="88">
        <v>1</v>
      </c>
      <c r="C153" s="88">
        <v>77</v>
      </c>
      <c r="D153" s="89" t="s">
        <v>398</v>
      </c>
      <c r="E153" s="90">
        <v>9.3000000000000007</v>
      </c>
      <c r="F153" s="92"/>
      <c r="G153" s="91">
        <v>105000</v>
      </c>
      <c r="H153" s="94">
        <f t="shared" ref="H153:H184" si="4">H152-G153</f>
        <v>64249395</v>
      </c>
    </row>
    <row r="154" spans="1:8" ht="15.75" x14ac:dyDescent="0.25">
      <c r="A154" s="88" t="s">
        <v>29</v>
      </c>
      <c r="B154" s="88">
        <v>1</v>
      </c>
      <c r="C154" s="88">
        <v>78</v>
      </c>
      <c r="D154" s="89" t="s">
        <v>400</v>
      </c>
      <c r="E154" s="90">
        <v>9.3000000000000007</v>
      </c>
      <c r="F154" s="92"/>
      <c r="G154" s="91">
        <v>14000</v>
      </c>
      <c r="H154" s="94">
        <f t="shared" si="4"/>
        <v>64235395</v>
      </c>
    </row>
    <row r="155" spans="1:8" ht="15.75" x14ac:dyDescent="0.25">
      <c r="A155" s="88" t="s">
        <v>29</v>
      </c>
      <c r="B155" s="88">
        <v>1</v>
      </c>
      <c r="C155" s="88">
        <v>79</v>
      </c>
      <c r="D155" s="89" t="s">
        <v>401</v>
      </c>
      <c r="E155" s="90">
        <v>9.3000000000000007</v>
      </c>
      <c r="F155" s="92"/>
      <c r="G155" s="91">
        <v>48000</v>
      </c>
      <c r="H155" s="94">
        <f t="shared" si="4"/>
        <v>64187395</v>
      </c>
    </row>
    <row r="156" spans="1:8" ht="15.75" x14ac:dyDescent="0.25">
      <c r="A156" s="88" t="s">
        <v>29</v>
      </c>
      <c r="B156" s="88">
        <v>1</v>
      </c>
      <c r="C156" s="88">
        <v>79</v>
      </c>
      <c r="D156" s="89" t="s">
        <v>402</v>
      </c>
      <c r="E156" s="90">
        <v>9.3000000000000007</v>
      </c>
      <c r="F156" s="92"/>
      <c r="G156" s="91">
        <v>66000</v>
      </c>
      <c r="H156" s="94">
        <f t="shared" si="4"/>
        <v>64121395</v>
      </c>
    </row>
    <row r="157" spans="1:8" ht="15.75" x14ac:dyDescent="0.25">
      <c r="A157" s="88" t="s">
        <v>29</v>
      </c>
      <c r="B157" s="88">
        <v>1</v>
      </c>
      <c r="C157" s="88">
        <v>79</v>
      </c>
      <c r="D157" s="89" t="s">
        <v>403</v>
      </c>
      <c r="E157" s="90">
        <v>9.3000000000000007</v>
      </c>
      <c r="F157" s="92"/>
      <c r="G157" s="91">
        <v>14000</v>
      </c>
      <c r="H157" s="94">
        <f t="shared" si="4"/>
        <v>64107395</v>
      </c>
    </row>
    <row r="158" spans="1:8" ht="15.75" x14ac:dyDescent="0.25">
      <c r="A158" s="88" t="s">
        <v>29</v>
      </c>
      <c r="B158" s="88">
        <v>1</v>
      </c>
      <c r="C158" s="88">
        <v>79</v>
      </c>
      <c r="D158" s="89" t="s">
        <v>404</v>
      </c>
      <c r="E158" s="90">
        <v>9.3000000000000007</v>
      </c>
      <c r="F158" s="92"/>
      <c r="G158" s="91">
        <v>9000</v>
      </c>
      <c r="H158" s="94">
        <f t="shared" si="4"/>
        <v>64098395</v>
      </c>
    </row>
    <row r="159" spans="1:8" ht="15.75" x14ac:dyDescent="0.25">
      <c r="A159" s="88" t="s">
        <v>29</v>
      </c>
      <c r="B159" s="88">
        <v>1</v>
      </c>
      <c r="C159" s="88">
        <v>79</v>
      </c>
      <c r="D159" s="89" t="s">
        <v>405</v>
      </c>
      <c r="E159" s="90">
        <v>9.3000000000000007</v>
      </c>
      <c r="F159" s="92"/>
      <c r="G159" s="91">
        <v>13000</v>
      </c>
      <c r="H159" s="94">
        <f t="shared" si="4"/>
        <v>64085395</v>
      </c>
    </row>
    <row r="160" spans="1:8" ht="15.75" x14ac:dyDescent="0.25">
      <c r="A160" s="88" t="s">
        <v>29</v>
      </c>
      <c r="B160" s="88">
        <v>1</v>
      </c>
      <c r="C160" s="88">
        <v>80</v>
      </c>
      <c r="D160" s="89" t="s">
        <v>407</v>
      </c>
      <c r="E160" s="90">
        <v>9.3000000000000007</v>
      </c>
      <c r="F160" s="92"/>
      <c r="G160" s="91">
        <v>8000</v>
      </c>
      <c r="H160" s="94">
        <f t="shared" si="4"/>
        <v>64077395</v>
      </c>
    </row>
    <row r="161" spans="1:8" ht="15.75" x14ac:dyDescent="0.25">
      <c r="A161" s="88" t="s">
        <v>29</v>
      </c>
      <c r="B161" s="88">
        <v>1</v>
      </c>
      <c r="C161" s="88">
        <v>80</v>
      </c>
      <c r="D161" s="89" t="s">
        <v>408</v>
      </c>
      <c r="E161" s="90">
        <v>9.3000000000000007</v>
      </c>
      <c r="F161" s="92"/>
      <c r="G161" s="91">
        <v>15000</v>
      </c>
      <c r="H161" s="94">
        <f t="shared" si="4"/>
        <v>64062395</v>
      </c>
    </row>
    <row r="162" spans="1:8" ht="15.75" x14ac:dyDescent="0.25">
      <c r="A162" s="88" t="s">
        <v>29</v>
      </c>
      <c r="B162" s="88">
        <v>2</v>
      </c>
      <c r="C162" s="88">
        <v>97</v>
      </c>
      <c r="D162" s="89" t="s">
        <v>437</v>
      </c>
      <c r="E162" s="90">
        <v>9.5</v>
      </c>
      <c r="F162" s="92"/>
      <c r="G162" s="91">
        <v>900000</v>
      </c>
      <c r="H162" s="94">
        <f t="shared" si="4"/>
        <v>63162395</v>
      </c>
    </row>
    <row r="163" spans="1:8" ht="15.75" x14ac:dyDescent="0.25">
      <c r="A163" s="88" t="s">
        <v>21</v>
      </c>
      <c r="B163" s="88">
        <v>24</v>
      </c>
      <c r="C163" s="88">
        <v>42</v>
      </c>
      <c r="D163" s="89" t="s">
        <v>364</v>
      </c>
      <c r="E163" s="90">
        <v>9.6999999999999993</v>
      </c>
      <c r="F163" s="92"/>
      <c r="G163" s="91">
        <v>600000</v>
      </c>
      <c r="H163" s="106">
        <f t="shared" si="4"/>
        <v>62562395</v>
      </c>
    </row>
    <row r="164" spans="1:8" ht="15.75" x14ac:dyDescent="0.25">
      <c r="A164" s="88" t="s">
        <v>21</v>
      </c>
      <c r="B164" s="88">
        <v>23</v>
      </c>
      <c r="C164" s="88">
        <v>41</v>
      </c>
      <c r="D164" s="89" t="s">
        <v>363</v>
      </c>
      <c r="E164" s="90" t="s">
        <v>222</v>
      </c>
      <c r="F164" s="92"/>
      <c r="G164" s="91">
        <v>20000</v>
      </c>
      <c r="H164" s="94">
        <f t="shared" si="4"/>
        <v>62542395</v>
      </c>
    </row>
    <row r="165" spans="1:8" ht="15.75" x14ac:dyDescent="0.25">
      <c r="A165" s="88" t="s">
        <v>29</v>
      </c>
      <c r="B165" s="88">
        <v>1</v>
      </c>
      <c r="C165" s="88">
        <v>81</v>
      </c>
      <c r="D165" s="89" t="s">
        <v>409</v>
      </c>
      <c r="E165" s="90" t="s">
        <v>222</v>
      </c>
      <c r="F165" s="92"/>
      <c r="G165" s="91">
        <v>25500</v>
      </c>
      <c r="H165" s="94">
        <f t="shared" si="4"/>
        <v>62516895</v>
      </c>
    </row>
    <row r="166" spans="1:8" ht="15.75" x14ac:dyDescent="0.25">
      <c r="A166" s="88" t="s">
        <v>29</v>
      </c>
      <c r="B166" s="88">
        <v>2</v>
      </c>
      <c r="C166" s="88">
        <v>98</v>
      </c>
      <c r="D166" s="89" t="s">
        <v>436</v>
      </c>
      <c r="E166" s="90" t="s">
        <v>223</v>
      </c>
      <c r="F166" s="92"/>
      <c r="G166" s="91">
        <v>110400</v>
      </c>
      <c r="H166" s="94">
        <f t="shared" si="4"/>
        <v>62406495</v>
      </c>
    </row>
    <row r="167" spans="1:8" ht="15.75" x14ac:dyDescent="0.25">
      <c r="A167" s="88" t="s">
        <v>29</v>
      </c>
      <c r="B167" s="88">
        <v>2</v>
      </c>
      <c r="C167" s="88">
        <v>99</v>
      </c>
      <c r="D167" s="89" t="s">
        <v>486</v>
      </c>
      <c r="E167" s="90" t="s">
        <v>253</v>
      </c>
      <c r="F167" s="92"/>
      <c r="G167" s="91">
        <v>1500000</v>
      </c>
      <c r="H167" s="94">
        <f t="shared" si="4"/>
        <v>60906495</v>
      </c>
    </row>
    <row r="168" spans="1:8" ht="15.75" x14ac:dyDescent="0.25">
      <c r="A168" s="88" t="s">
        <v>21</v>
      </c>
      <c r="B168" s="88">
        <v>26</v>
      </c>
      <c r="C168" s="88">
        <v>55</v>
      </c>
      <c r="D168" s="89" t="s">
        <v>367</v>
      </c>
      <c r="E168" s="90" t="s">
        <v>40</v>
      </c>
      <c r="F168" s="92"/>
      <c r="G168" s="91">
        <v>85000</v>
      </c>
      <c r="H168" s="94">
        <f t="shared" si="4"/>
        <v>60821495</v>
      </c>
    </row>
    <row r="169" spans="1:8" ht="15.75" x14ac:dyDescent="0.25">
      <c r="A169" s="88" t="s">
        <v>21</v>
      </c>
      <c r="B169" s="88">
        <v>26</v>
      </c>
      <c r="C169" s="88">
        <v>55</v>
      </c>
      <c r="D169" s="89" t="s">
        <v>368</v>
      </c>
      <c r="E169" s="90" t="s">
        <v>40</v>
      </c>
      <c r="F169" s="92"/>
      <c r="G169" s="91">
        <v>25000</v>
      </c>
      <c r="H169" s="94">
        <f t="shared" si="4"/>
        <v>60796495</v>
      </c>
    </row>
    <row r="170" spans="1:8" ht="15.75" x14ac:dyDescent="0.25">
      <c r="A170" s="88" t="s">
        <v>21</v>
      </c>
      <c r="B170" s="88">
        <v>27</v>
      </c>
      <c r="C170" s="88">
        <v>48</v>
      </c>
      <c r="D170" s="89" t="s">
        <v>370</v>
      </c>
      <c r="E170" s="90" t="s">
        <v>40</v>
      </c>
      <c r="F170" s="92"/>
      <c r="G170" s="91">
        <v>10000</v>
      </c>
      <c r="H170" s="94">
        <f t="shared" si="4"/>
        <v>60786495</v>
      </c>
    </row>
    <row r="171" spans="1:8" ht="15.75" x14ac:dyDescent="0.25">
      <c r="A171" s="88" t="s">
        <v>21</v>
      </c>
      <c r="B171" s="88">
        <v>28</v>
      </c>
      <c r="C171" s="88">
        <v>53</v>
      </c>
      <c r="D171" s="89" t="s">
        <v>372</v>
      </c>
      <c r="E171" s="90" t="s">
        <v>73</v>
      </c>
      <c r="F171" s="92"/>
      <c r="G171" s="91">
        <v>28499</v>
      </c>
      <c r="H171" s="94">
        <f t="shared" si="4"/>
        <v>60757996</v>
      </c>
    </row>
    <row r="172" spans="1:8" ht="15.75" x14ac:dyDescent="0.25">
      <c r="A172" s="88" t="s">
        <v>21</v>
      </c>
      <c r="B172" s="88">
        <v>31</v>
      </c>
      <c r="C172" s="88">
        <v>65</v>
      </c>
      <c r="D172" s="89" t="s">
        <v>391</v>
      </c>
      <c r="E172" s="90" t="s">
        <v>37</v>
      </c>
      <c r="F172" s="92"/>
      <c r="G172" s="91">
        <v>7000000</v>
      </c>
      <c r="H172" s="94">
        <f t="shared" si="4"/>
        <v>53757996</v>
      </c>
    </row>
    <row r="173" spans="1:8" ht="15.75" x14ac:dyDescent="0.25">
      <c r="A173" s="88" t="s">
        <v>29</v>
      </c>
      <c r="B173" s="88">
        <v>1</v>
      </c>
      <c r="C173" s="88">
        <v>85</v>
      </c>
      <c r="D173" s="89" t="s">
        <v>431</v>
      </c>
      <c r="E173" s="90" t="s">
        <v>37</v>
      </c>
      <c r="F173" s="92"/>
      <c r="G173" s="91">
        <v>35000</v>
      </c>
      <c r="H173" s="94">
        <f t="shared" si="4"/>
        <v>53722996</v>
      </c>
    </row>
    <row r="174" spans="1:8" ht="15.75" x14ac:dyDescent="0.25">
      <c r="A174" s="88" t="s">
        <v>21</v>
      </c>
      <c r="B174" s="88">
        <v>31</v>
      </c>
      <c r="C174" s="88">
        <v>68</v>
      </c>
      <c r="D174" s="89" t="s">
        <v>395</v>
      </c>
      <c r="E174" s="90" t="s">
        <v>37</v>
      </c>
      <c r="F174" s="92"/>
      <c r="G174" s="91">
        <v>5000</v>
      </c>
      <c r="H174" s="94">
        <f t="shared" si="4"/>
        <v>53717996</v>
      </c>
    </row>
    <row r="175" spans="1:8" ht="15.75" x14ac:dyDescent="0.25">
      <c r="A175" s="88" t="s">
        <v>21</v>
      </c>
      <c r="B175" s="88">
        <v>29</v>
      </c>
      <c r="C175" s="88">
        <v>56</v>
      </c>
      <c r="D175" s="89" t="s">
        <v>380</v>
      </c>
      <c r="E175" s="90" t="s">
        <v>46</v>
      </c>
      <c r="F175" s="92"/>
      <c r="G175" s="91">
        <v>8200</v>
      </c>
      <c r="H175" s="94">
        <f t="shared" si="4"/>
        <v>53709796</v>
      </c>
    </row>
    <row r="176" spans="1:8" ht="15.75" x14ac:dyDescent="0.25">
      <c r="A176" s="88" t="s">
        <v>21</v>
      </c>
      <c r="B176" s="88">
        <v>31</v>
      </c>
      <c r="C176" s="88">
        <v>65</v>
      </c>
      <c r="D176" s="89" t="s">
        <v>392</v>
      </c>
      <c r="E176" s="90" t="s">
        <v>46</v>
      </c>
      <c r="F176" s="92"/>
      <c r="G176" s="91">
        <v>300000</v>
      </c>
      <c r="H176" s="94">
        <f t="shared" si="4"/>
        <v>53409796</v>
      </c>
    </row>
    <row r="177" spans="1:8" ht="15.75" x14ac:dyDescent="0.25">
      <c r="A177" s="88" t="s">
        <v>21</v>
      </c>
      <c r="B177" s="88">
        <v>26</v>
      </c>
      <c r="C177" s="88">
        <v>55</v>
      </c>
      <c r="D177" s="89" t="s">
        <v>366</v>
      </c>
      <c r="E177" s="90" t="s">
        <v>38</v>
      </c>
      <c r="F177" s="92"/>
      <c r="G177" s="91">
        <v>27000</v>
      </c>
      <c r="H177" s="94">
        <f t="shared" si="4"/>
        <v>53382796</v>
      </c>
    </row>
    <row r="178" spans="1:8" ht="15.75" x14ac:dyDescent="0.25">
      <c r="A178" s="88" t="s">
        <v>29</v>
      </c>
      <c r="B178" s="88">
        <v>1</v>
      </c>
      <c r="C178" s="88">
        <v>86</v>
      </c>
      <c r="D178" s="89" t="s">
        <v>399</v>
      </c>
      <c r="E178" s="90" t="s">
        <v>38</v>
      </c>
      <c r="F178" s="92"/>
      <c r="G178" s="91">
        <v>60000</v>
      </c>
      <c r="H178" s="94">
        <f t="shared" si="4"/>
        <v>53322796</v>
      </c>
    </row>
    <row r="179" spans="1:8" ht="15.75" x14ac:dyDescent="0.25">
      <c r="A179" s="88" t="s">
        <v>21</v>
      </c>
      <c r="B179" s="88">
        <v>31</v>
      </c>
      <c r="C179" s="88">
        <v>65</v>
      </c>
      <c r="D179" s="89" t="s">
        <v>393</v>
      </c>
      <c r="E179" s="90" t="s">
        <v>47</v>
      </c>
      <c r="F179" s="92"/>
      <c r="G179" s="91">
        <v>120000</v>
      </c>
      <c r="H179" s="94">
        <f t="shared" si="4"/>
        <v>53202796</v>
      </c>
    </row>
    <row r="180" spans="1:8" ht="15.75" x14ac:dyDescent="0.25">
      <c r="A180" s="88" t="s">
        <v>21</v>
      </c>
      <c r="B180" s="88">
        <v>31</v>
      </c>
      <c r="C180" s="88">
        <v>66</v>
      </c>
      <c r="D180" s="89" t="s">
        <v>390</v>
      </c>
      <c r="E180" s="90" t="s">
        <v>48</v>
      </c>
      <c r="F180" s="92"/>
      <c r="G180" s="91">
        <v>420000</v>
      </c>
      <c r="H180" s="94">
        <f t="shared" si="4"/>
        <v>52782796</v>
      </c>
    </row>
    <row r="181" spans="1:8" ht="15.75" x14ac:dyDescent="0.25">
      <c r="A181" s="88" t="s">
        <v>21</v>
      </c>
      <c r="B181" s="88">
        <v>31</v>
      </c>
      <c r="C181" s="88">
        <v>65</v>
      </c>
      <c r="D181" s="89" t="s">
        <v>390</v>
      </c>
      <c r="E181" s="90" t="s">
        <v>45</v>
      </c>
      <c r="F181" s="92"/>
      <c r="G181" s="91">
        <v>420000</v>
      </c>
      <c r="H181" s="94">
        <f t="shared" si="4"/>
        <v>52362796</v>
      </c>
    </row>
    <row r="182" spans="1:8" ht="15.75" x14ac:dyDescent="0.25">
      <c r="A182" s="88" t="s">
        <v>29</v>
      </c>
      <c r="B182" s="88">
        <v>1</v>
      </c>
      <c r="C182" s="88">
        <v>85</v>
      </c>
      <c r="D182" s="89" t="s">
        <v>430</v>
      </c>
      <c r="E182" s="90" t="s">
        <v>42</v>
      </c>
      <c r="F182" s="92"/>
      <c r="G182" s="91">
        <v>60000</v>
      </c>
      <c r="H182" s="94">
        <f t="shared" si="4"/>
        <v>52302796</v>
      </c>
    </row>
    <row r="183" spans="1:8" ht="15.75" x14ac:dyDescent="0.25">
      <c r="A183" s="88" t="s">
        <v>21</v>
      </c>
      <c r="B183" s="88">
        <v>31</v>
      </c>
      <c r="C183" s="88">
        <v>65</v>
      </c>
      <c r="D183" s="89" t="s">
        <v>387</v>
      </c>
      <c r="E183" s="90" t="s">
        <v>42</v>
      </c>
      <c r="F183" s="92"/>
      <c r="G183" s="91">
        <v>12000000</v>
      </c>
      <c r="H183" s="94">
        <f t="shared" si="4"/>
        <v>40302796</v>
      </c>
    </row>
    <row r="184" spans="1:8" ht="15.75" x14ac:dyDescent="0.25">
      <c r="A184" s="88" t="s">
        <v>21</v>
      </c>
      <c r="B184" s="88">
        <v>31</v>
      </c>
      <c r="C184" s="88">
        <v>65</v>
      </c>
      <c r="D184" s="89" t="s">
        <v>388</v>
      </c>
      <c r="E184" s="90" t="s">
        <v>43</v>
      </c>
      <c r="F184" s="92"/>
      <c r="G184" s="91">
        <v>500000</v>
      </c>
      <c r="H184" s="94">
        <f t="shared" si="4"/>
        <v>39802796</v>
      </c>
    </row>
    <row r="185" spans="1:8" ht="15.75" x14ac:dyDescent="0.25">
      <c r="A185" s="88" t="s">
        <v>21</v>
      </c>
      <c r="B185" s="88">
        <v>31</v>
      </c>
      <c r="C185" s="88">
        <v>65</v>
      </c>
      <c r="D185" s="89" t="s">
        <v>389</v>
      </c>
      <c r="E185" s="90" t="s">
        <v>44</v>
      </c>
      <c r="F185" s="92"/>
      <c r="G185" s="91">
        <v>270000</v>
      </c>
      <c r="H185" s="94">
        <f t="shared" ref="H185:H216" si="5">H184-G185</f>
        <v>39532796</v>
      </c>
    </row>
    <row r="186" spans="1:8" ht="15.75" x14ac:dyDescent="0.25">
      <c r="A186" s="88" t="s">
        <v>29</v>
      </c>
      <c r="B186" s="88">
        <v>2</v>
      </c>
      <c r="C186" s="88">
        <v>100</v>
      </c>
      <c r="D186" s="89" t="s">
        <v>446</v>
      </c>
      <c r="E186" s="90" t="s">
        <v>44</v>
      </c>
      <c r="F186" s="92"/>
      <c r="G186" s="91">
        <v>435000</v>
      </c>
      <c r="H186" s="94">
        <f t="shared" si="5"/>
        <v>39097796</v>
      </c>
    </row>
    <row r="187" spans="1:8" ht="15.75" x14ac:dyDescent="0.25">
      <c r="A187" s="88" t="s">
        <v>29</v>
      </c>
      <c r="B187" s="88">
        <v>2</v>
      </c>
      <c r="C187" s="88">
        <v>100</v>
      </c>
      <c r="D187" s="89" t="s">
        <v>448</v>
      </c>
      <c r="E187" s="90" t="s">
        <v>44</v>
      </c>
      <c r="F187" s="92"/>
      <c r="G187" s="91">
        <v>29000</v>
      </c>
      <c r="H187" s="94">
        <f t="shared" si="5"/>
        <v>39068796</v>
      </c>
    </row>
    <row r="188" spans="1:8" ht="15.75" x14ac:dyDescent="0.25">
      <c r="A188" s="88" t="s">
        <v>29</v>
      </c>
      <c r="B188" s="88">
        <v>2</v>
      </c>
      <c r="C188" s="88">
        <v>100</v>
      </c>
      <c r="D188" s="89" t="s">
        <v>447</v>
      </c>
      <c r="E188" s="90" t="s">
        <v>44</v>
      </c>
      <c r="F188" s="92"/>
      <c r="G188" s="91">
        <v>20000</v>
      </c>
      <c r="H188" s="94">
        <f t="shared" si="5"/>
        <v>39048796</v>
      </c>
    </row>
    <row r="189" spans="1:8" ht="15.75" x14ac:dyDescent="0.25">
      <c r="A189" s="88" t="s">
        <v>29</v>
      </c>
      <c r="B189" s="88">
        <v>2</v>
      </c>
      <c r="C189" s="88">
        <v>100</v>
      </c>
      <c r="D189" s="89" t="s">
        <v>449</v>
      </c>
      <c r="E189" s="90" t="s">
        <v>44</v>
      </c>
      <c r="F189" s="92"/>
      <c r="G189" s="91">
        <v>14000</v>
      </c>
      <c r="H189" s="94">
        <f t="shared" si="5"/>
        <v>39034796</v>
      </c>
    </row>
    <row r="190" spans="1:8" ht="15.75" x14ac:dyDescent="0.25">
      <c r="A190" s="88" t="s">
        <v>29</v>
      </c>
      <c r="B190" s="88">
        <v>2</v>
      </c>
      <c r="C190" s="88">
        <v>101</v>
      </c>
      <c r="D190" s="89" t="s">
        <v>450</v>
      </c>
      <c r="E190" s="90" t="s">
        <v>44</v>
      </c>
      <c r="F190" s="92"/>
      <c r="G190" s="91">
        <v>290000</v>
      </c>
      <c r="H190" s="94">
        <f t="shared" si="5"/>
        <v>38744796</v>
      </c>
    </row>
    <row r="191" spans="1:8" ht="15.75" x14ac:dyDescent="0.25">
      <c r="A191" s="88" t="s">
        <v>29</v>
      </c>
      <c r="B191" s="88">
        <v>2</v>
      </c>
      <c r="C191" s="88">
        <v>101</v>
      </c>
      <c r="D191" s="89" t="s">
        <v>451</v>
      </c>
      <c r="E191" s="90" t="s">
        <v>44</v>
      </c>
      <c r="F191" s="92"/>
      <c r="G191" s="91">
        <v>40000</v>
      </c>
      <c r="H191" s="94">
        <f t="shared" si="5"/>
        <v>38704796</v>
      </c>
    </row>
    <row r="192" spans="1:8" ht="15.75" x14ac:dyDescent="0.25">
      <c r="A192" s="88" t="s">
        <v>29</v>
      </c>
      <c r="B192" s="88">
        <v>3</v>
      </c>
      <c r="C192" s="88">
        <v>107</v>
      </c>
      <c r="D192" s="89" t="s">
        <v>32</v>
      </c>
      <c r="E192" s="90" t="s">
        <v>44</v>
      </c>
      <c r="F192" s="92"/>
      <c r="G192" s="91">
        <v>22000</v>
      </c>
      <c r="H192" s="94">
        <f t="shared" si="5"/>
        <v>38682796</v>
      </c>
    </row>
    <row r="193" spans="1:8" ht="15.75" x14ac:dyDescent="0.25">
      <c r="A193" s="88" t="s">
        <v>29</v>
      </c>
      <c r="B193" s="88">
        <v>3</v>
      </c>
      <c r="C193" s="88">
        <v>107</v>
      </c>
      <c r="D193" s="89" t="s">
        <v>453</v>
      </c>
      <c r="E193" s="90" t="s">
        <v>44</v>
      </c>
      <c r="F193" s="92"/>
      <c r="G193" s="91">
        <v>19000</v>
      </c>
      <c r="H193" s="94">
        <f t="shared" si="5"/>
        <v>38663796</v>
      </c>
    </row>
    <row r="194" spans="1:8" ht="15.75" x14ac:dyDescent="0.25">
      <c r="A194" s="88" t="s">
        <v>29</v>
      </c>
      <c r="B194" s="88">
        <v>3</v>
      </c>
      <c r="C194" s="88">
        <v>107</v>
      </c>
      <c r="D194" s="89" t="s">
        <v>454</v>
      </c>
      <c r="E194" s="90" t="s">
        <v>44</v>
      </c>
      <c r="F194" s="92"/>
      <c r="G194" s="91">
        <v>40000</v>
      </c>
      <c r="H194" s="94">
        <f t="shared" si="5"/>
        <v>38623796</v>
      </c>
    </row>
    <row r="195" spans="1:8" ht="15.75" x14ac:dyDescent="0.25">
      <c r="A195" s="88" t="s">
        <v>29</v>
      </c>
      <c r="B195" s="88">
        <v>3</v>
      </c>
      <c r="C195" s="88">
        <v>107</v>
      </c>
      <c r="D195" s="89" t="s">
        <v>455</v>
      </c>
      <c r="E195" s="90" t="s">
        <v>44</v>
      </c>
      <c r="F195" s="92"/>
      <c r="G195" s="91">
        <v>20000</v>
      </c>
      <c r="H195" s="94">
        <f t="shared" si="5"/>
        <v>38603796</v>
      </c>
    </row>
    <row r="196" spans="1:8" ht="15.75" x14ac:dyDescent="0.25">
      <c r="A196" s="88" t="s">
        <v>29</v>
      </c>
      <c r="B196" s="88">
        <v>3</v>
      </c>
      <c r="C196" s="88">
        <v>107</v>
      </c>
      <c r="D196" s="89" t="s">
        <v>456</v>
      </c>
      <c r="E196" s="90" t="s">
        <v>44</v>
      </c>
      <c r="F196" s="92"/>
      <c r="G196" s="91">
        <v>15000</v>
      </c>
      <c r="H196" s="94">
        <f t="shared" si="5"/>
        <v>38588796</v>
      </c>
    </row>
    <row r="197" spans="1:8" ht="15.75" x14ac:dyDescent="0.25">
      <c r="A197" s="88" t="s">
        <v>29</v>
      </c>
      <c r="B197" s="88">
        <v>3</v>
      </c>
      <c r="C197" s="88">
        <v>107</v>
      </c>
      <c r="D197" s="89" t="s">
        <v>457</v>
      </c>
      <c r="E197" s="90" t="s">
        <v>44</v>
      </c>
      <c r="F197" s="92"/>
      <c r="G197" s="91">
        <v>60000</v>
      </c>
      <c r="H197" s="94">
        <f t="shared" si="5"/>
        <v>38528796</v>
      </c>
    </row>
    <row r="198" spans="1:8" ht="15.75" x14ac:dyDescent="0.25">
      <c r="A198" s="88" t="s">
        <v>21</v>
      </c>
      <c r="B198" s="88">
        <v>31</v>
      </c>
      <c r="C198" s="88">
        <v>67</v>
      </c>
      <c r="D198" s="89" t="s">
        <v>396</v>
      </c>
      <c r="E198" s="90" t="s">
        <v>41</v>
      </c>
      <c r="F198" s="92"/>
      <c r="G198" s="91">
        <v>676000</v>
      </c>
      <c r="H198" s="94">
        <f t="shared" si="5"/>
        <v>37852796</v>
      </c>
    </row>
    <row r="199" spans="1:8" ht="15.75" x14ac:dyDescent="0.25">
      <c r="A199" s="88" t="s">
        <v>21</v>
      </c>
      <c r="B199" s="88">
        <v>28</v>
      </c>
      <c r="C199" s="88">
        <v>54</v>
      </c>
      <c r="D199" s="89" t="s">
        <v>376</v>
      </c>
      <c r="E199" s="90" t="s">
        <v>41</v>
      </c>
      <c r="F199" s="92"/>
      <c r="G199" s="91">
        <v>16500</v>
      </c>
      <c r="H199" s="94">
        <f t="shared" si="5"/>
        <v>37836296</v>
      </c>
    </row>
    <row r="200" spans="1:8" ht="15.75" x14ac:dyDescent="0.25">
      <c r="A200" s="88" t="s">
        <v>21</v>
      </c>
      <c r="B200" s="88">
        <v>28</v>
      </c>
      <c r="C200" s="88">
        <v>53</v>
      </c>
      <c r="D200" s="89" t="s">
        <v>371</v>
      </c>
      <c r="E200" s="90" t="s">
        <v>41</v>
      </c>
      <c r="F200" s="92"/>
      <c r="G200" s="91">
        <v>33024</v>
      </c>
      <c r="H200" s="94">
        <f t="shared" si="5"/>
        <v>37803272</v>
      </c>
    </row>
    <row r="201" spans="1:8" ht="15.75" x14ac:dyDescent="0.25">
      <c r="A201" s="88" t="s">
        <v>21</v>
      </c>
      <c r="B201" s="88">
        <v>31</v>
      </c>
      <c r="C201" s="88">
        <v>67</v>
      </c>
      <c r="D201" s="89" t="s">
        <v>397</v>
      </c>
      <c r="E201" s="90" t="s">
        <v>74</v>
      </c>
      <c r="F201" s="92"/>
      <c r="G201" s="91">
        <v>84000</v>
      </c>
      <c r="H201" s="94">
        <f t="shared" si="5"/>
        <v>37719272</v>
      </c>
    </row>
    <row r="202" spans="1:8" ht="15.75" x14ac:dyDescent="0.25">
      <c r="A202" s="88" t="s">
        <v>29</v>
      </c>
      <c r="B202" s="88">
        <v>1</v>
      </c>
      <c r="C202" s="88">
        <v>84</v>
      </c>
      <c r="D202" s="89" t="s">
        <v>428</v>
      </c>
      <c r="E202" s="90" t="s">
        <v>236</v>
      </c>
      <c r="F202" s="92"/>
      <c r="G202" s="91">
        <v>8000</v>
      </c>
      <c r="H202" s="94">
        <f t="shared" si="5"/>
        <v>37711272</v>
      </c>
    </row>
    <row r="203" spans="1:8" ht="15.75" x14ac:dyDescent="0.25">
      <c r="A203" s="88" t="s">
        <v>29</v>
      </c>
      <c r="B203" s="88">
        <v>1</v>
      </c>
      <c r="C203" s="88">
        <v>82</v>
      </c>
      <c r="D203" s="89" t="s">
        <v>423</v>
      </c>
      <c r="E203" s="90" t="s">
        <v>237</v>
      </c>
      <c r="F203" s="92"/>
      <c r="G203" s="91">
        <v>9500</v>
      </c>
      <c r="H203" s="94">
        <f t="shared" si="5"/>
        <v>37701772</v>
      </c>
    </row>
    <row r="204" spans="1:8" ht="15.75" x14ac:dyDescent="0.25">
      <c r="A204" s="88" t="s">
        <v>29</v>
      </c>
      <c r="B204" s="88">
        <v>1</v>
      </c>
      <c r="C204" s="88">
        <v>82</v>
      </c>
      <c r="D204" s="89" t="s">
        <v>424</v>
      </c>
      <c r="E204" s="90" t="s">
        <v>238</v>
      </c>
      <c r="F204" s="92"/>
      <c r="G204" s="91">
        <v>8000</v>
      </c>
      <c r="H204" s="94">
        <f t="shared" si="5"/>
        <v>37693772</v>
      </c>
    </row>
    <row r="205" spans="1:8" ht="15.75" x14ac:dyDescent="0.25">
      <c r="A205" s="88" t="s">
        <v>29</v>
      </c>
      <c r="B205" s="88">
        <v>1</v>
      </c>
      <c r="C205" s="88">
        <v>83</v>
      </c>
      <c r="D205" s="89" t="s">
        <v>425</v>
      </c>
      <c r="E205" s="90" t="s">
        <v>246</v>
      </c>
      <c r="F205" s="92"/>
      <c r="G205" s="91">
        <v>6400</v>
      </c>
      <c r="H205" s="94">
        <f t="shared" si="5"/>
        <v>37687372</v>
      </c>
    </row>
    <row r="206" spans="1:8" ht="15.75" x14ac:dyDescent="0.25">
      <c r="A206" s="88" t="s">
        <v>29</v>
      </c>
      <c r="B206" s="88">
        <v>1</v>
      </c>
      <c r="C206" s="88">
        <v>83</v>
      </c>
      <c r="D206" s="89" t="s">
        <v>426</v>
      </c>
      <c r="E206" s="90" t="s">
        <v>246</v>
      </c>
      <c r="F206" s="92"/>
      <c r="G206" s="91">
        <v>12800</v>
      </c>
      <c r="H206" s="94">
        <f t="shared" si="5"/>
        <v>37674572</v>
      </c>
    </row>
    <row r="207" spans="1:8" ht="15.75" x14ac:dyDescent="0.25">
      <c r="A207" s="88" t="s">
        <v>29</v>
      </c>
      <c r="B207" s="88">
        <v>1</v>
      </c>
      <c r="C207" s="88">
        <v>83</v>
      </c>
      <c r="D207" s="89" t="s">
        <v>427</v>
      </c>
      <c r="E207" s="90" t="s">
        <v>246</v>
      </c>
      <c r="F207" s="92"/>
      <c r="G207" s="91">
        <v>6400</v>
      </c>
      <c r="H207" s="94">
        <f t="shared" si="5"/>
        <v>37668172</v>
      </c>
    </row>
    <row r="208" spans="1:8" ht="15.75" x14ac:dyDescent="0.25">
      <c r="A208" s="88" t="s">
        <v>29</v>
      </c>
      <c r="B208" s="88">
        <v>1</v>
      </c>
      <c r="C208" s="88">
        <v>83</v>
      </c>
      <c r="D208" s="89" t="s">
        <v>484</v>
      </c>
      <c r="E208" s="90" t="s">
        <v>247</v>
      </c>
      <c r="F208" s="92"/>
      <c r="G208" s="91">
        <v>23200</v>
      </c>
      <c r="H208" s="94">
        <f t="shared" si="5"/>
        <v>37644972</v>
      </c>
    </row>
    <row r="209" spans="1:8" ht="15.75" x14ac:dyDescent="0.25">
      <c r="A209" s="88" t="s">
        <v>29</v>
      </c>
      <c r="B209" s="88">
        <v>1</v>
      </c>
      <c r="C209" s="88">
        <v>84</v>
      </c>
      <c r="D209" s="89" t="s">
        <v>429</v>
      </c>
      <c r="E209" s="90" t="s">
        <v>247</v>
      </c>
      <c r="F209" s="92"/>
      <c r="G209" s="91">
        <v>9000</v>
      </c>
      <c r="H209" s="94">
        <f t="shared" si="5"/>
        <v>37635972</v>
      </c>
    </row>
    <row r="210" spans="1:8" ht="15.75" x14ac:dyDescent="0.25">
      <c r="A210" s="88" t="s">
        <v>21</v>
      </c>
      <c r="B210" s="88">
        <v>25</v>
      </c>
      <c r="C210" s="88">
        <v>43</v>
      </c>
      <c r="D210" s="89" t="s">
        <v>365</v>
      </c>
      <c r="E210" s="90">
        <v>11.2</v>
      </c>
      <c r="F210" s="92"/>
      <c r="G210" s="91">
        <v>360000</v>
      </c>
      <c r="H210" s="94">
        <f t="shared" si="5"/>
        <v>37275972</v>
      </c>
    </row>
    <row r="211" spans="1:8" ht="15.75" x14ac:dyDescent="0.25">
      <c r="A211" s="88" t="s">
        <v>21</v>
      </c>
      <c r="B211" s="88">
        <v>28</v>
      </c>
      <c r="C211" s="88">
        <v>50</v>
      </c>
      <c r="D211" s="89" t="s">
        <v>377</v>
      </c>
      <c r="E211" s="90">
        <v>11.2</v>
      </c>
      <c r="F211" s="92"/>
      <c r="G211" s="91">
        <v>360000</v>
      </c>
      <c r="H211" s="94">
        <f t="shared" si="5"/>
        <v>36915972</v>
      </c>
    </row>
    <row r="212" spans="1:8" ht="15.75" x14ac:dyDescent="0.25">
      <c r="A212" s="88" t="s">
        <v>15</v>
      </c>
      <c r="B212" s="88">
        <v>24</v>
      </c>
      <c r="C212" s="88">
        <v>24</v>
      </c>
      <c r="D212" s="89" t="s">
        <v>349</v>
      </c>
      <c r="E212" s="90" t="s">
        <v>226</v>
      </c>
      <c r="F212" s="92"/>
      <c r="G212" s="91">
        <v>65000</v>
      </c>
      <c r="H212" s="94">
        <f t="shared" si="5"/>
        <v>36850972</v>
      </c>
    </row>
    <row r="213" spans="1:8" ht="15.75" x14ac:dyDescent="0.25">
      <c r="A213" s="88" t="s">
        <v>13</v>
      </c>
      <c r="B213" s="88">
        <v>30</v>
      </c>
      <c r="C213" s="88">
        <v>25</v>
      </c>
      <c r="D213" s="89" t="s">
        <v>350</v>
      </c>
      <c r="E213" s="90" t="s">
        <v>227</v>
      </c>
      <c r="F213" s="92"/>
      <c r="G213" s="91">
        <v>37500</v>
      </c>
      <c r="H213" s="94">
        <f t="shared" si="5"/>
        <v>36813472</v>
      </c>
    </row>
    <row r="214" spans="1:8" ht="15.75" x14ac:dyDescent="0.25">
      <c r="A214" s="88" t="s">
        <v>21</v>
      </c>
      <c r="B214" s="88">
        <v>19</v>
      </c>
      <c r="C214" s="88">
        <v>33</v>
      </c>
      <c r="D214" s="89" t="s">
        <v>470</v>
      </c>
      <c r="E214" s="90" t="s">
        <v>50</v>
      </c>
      <c r="F214" s="92"/>
      <c r="G214" s="91">
        <v>2426000</v>
      </c>
      <c r="H214" s="94">
        <f t="shared" si="5"/>
        <v>34387472</v>
      </c>
    </row>
    <row r="215" spans="1:8" ht="15.75" x14ac:dyDescent="0.25">
      <c r="A215" s="88" t="s">
        <v>21</v>
      </c>
      <c r="B215" s="88">
        <v>20</v>
      </c>
      <c r="C215" s="88">
        <v>34</v>
      </c>
      <c r="D215" s="89" t="s">
        <v>471</v>
      </c>
      <c r="E215" s="90" t="s">
        <v>50</v>
      </c>
      <c r="F215" s="92"/>
      <c r="G215" s="91">
        <v>2772276</v>
      </c>
      <c r="H215" s="94">
        <f t="shared" si="5"/>
        <v>31615196</v>
      </c>
    </row>
    <row r="216" spans="1:8" ht="15.75" x14ac:dyDescent="0.25">
      <c r="A216" s="88" t="s">
        <v>21</v>
      </c>
      <c r="B216" s="88">
        <v>25</v>
      </c>
      <c r="C216" s="88">
        <v>44</v>
      </c>
      <c r="D216" s="89" t="s">
        <v>478</v>
      </c>
      <c r="E216" s="90" t="s">
        <v>50</v>
      </c>
      <c r="F216" s="92"/>
      <c r="G216" s="91">
        <v>4920000</v>
      </c>
      <c r="H216" s="94">
        <f t="shared" si="5"/>
        <v>26695196</v>
      </c>
    </row>
    <row r="217" spans="1:8" ht="15.75" x14ac:dyDescent="0.25">
      <c r="A217" s="88" t="s">
        <v>21</v>
      </c>
      <c r="B217" s="88">
        <v>25</v>
      </c>
      <c r="C217" s="88">
        <v>45</v>
      </c>
      <c r="D217" s="89" t="s">
        <v>479</v>
      </c>
      <c r="E217" s="90" t="s">
        <v>50</v>
      </c>
      <c r="F217" s="92"/>
      <c r="G217" s="91">
        <v>4548000</v>
      </c>
      <c r="H217" s="94">
        <f t="shared" ref="H217:H248" si="6">H216-G217</f>
        <v>22147196</v>
      </c>
    </row>
    <row r="218" spans="1:8" ht="15.75" x14ac:dyDescent="0.25">
      <c r="A218" s="88" t="s">
        <v>29</v>
      </c>
      <c r="B218" s="88">
        <v>2</v>
      </c>
      <c r="C218" s="88">
        <v>102</v>
      </c>
      <c r="D218" s="89" t="s">
        <v>488</v>
      </c>
      <c r="E218" s="90">
        <v>12.2</v>
      </c>
      <c r="F218" s="92"/>
      <c r="G218" s="91">
        <v>150000</v>
      </c>
      <c r="H218" s="94">
        <f t="shared" si="6"/>
        <v>21997196</v>
      </c>
    </row>
    <row r="219" spans="1:8" ht="15.75" x14ac:dyDescent="0.25">
      <c r="A219" s="88" t="s">
        <v>29</v>
      </c>
      <c r="B219" s="88">
        <v>2</v>
      </c>
      <c r="C219" s="88">
        <v>103</v>
      </c>
      <c r="D219" s="89" t="s">
        <v>489</v>
      </c>
      <c r="E219" s="90">
        <v>12.2</v>
      </c>
      <c r="F219" s="92"/>
      <c r="G219" s="91">
        <v>90000</v>
      </c>
      <c r="H219" s="94">
        <f t="shared" si="6"/>
        <v>21907196</v>
      </c>
    </row>
    <row r="220" spans="1:8" ht="15.75" x14ac:dyDescent="0.25">
      <c r="A220" s="88" t="s">
        <v>29</v>
      </c>
      <c r="B220" s="88">
        <v>2</v>
      </c>
      <c r="C220" s="88">
        <v>104</v>
      </c>
      <c r="D220" s="89" t="s">
        <v>487</v>
      </c>
      <c r="E220" s="90">
        <v>12.2</v>
      </c>
      <c r="F220" s="92"/>
      <c r="G220" s="91">
        <v>100000</v>
      </c>
      <c r="H220" s="94">
        <f t="shared" si="6"/>
        <v>21807196</v>
      </c>
    </row>
    <row r="221" spans="1:8" ht="15.75" x14ac:dyDescent="0.25">
      <c r="A221" s="88" t="s">
        <v>21</v>
      </c>
      <c r="B221" s="88">
        <v>29</v>
      </c>
      <c r="C221" s="88">
        <v>59</v>
      </c>
      <c r="D221" s="89" t="s">
        <v>383</v>
      </c>
      <c r="E221" s="90">
        <v>13.1</v>
      </c>
      <c r="F221" s="92"/>
      <c r="G221" s="91">
        <v>70000</v>
      </c>
      <c r="H221" s="106">
        <f t="shared" si="6"/>
        <v>21737196</v>
      </c>
    </row>
    <row r="222" spans="1:8" ht="15.75" x14ac:dyDescent="0.25">
      <c r="A222" s="88" t="s">
        <v>29</v>
      </c>
      <c r="B222" s="88">
        <v>1</v>
      </c>
      <c r="C222" s="88">
        <v>87</v>
      </c>
      <c r="D222" s="89" t="s">
        <v>415</v>
      </c>
      <c r="E222" s="90">
        <v>13.1</v>
      </c>
      <c r="F222" s="92"/>
      <c r="G222" s="91">
        <v>80000</v>
      </c>
      <c r="H222" s="94">
        <f t="shared" si="6"/>
        <v>21657196</v>
      </c>
    </row>
    <row r="223" spans="1:8" ht="15.75" x14ac:dyDescent="0.25">
      <c r="A223" s="88" t="s">
        <v>29</v>
      </c>
      <c r="B223" s="88">
        <v>2</v>
      </c>
      <c r="C223" s="88">
        <v>105</v>
      </c>
      <c r="D223" s="89" t="s">
        <v>438</v>
      </c>
      <c r="E223" s="90">
        <v>13.1</v>
      </c>
      <c r="F223" s="92"/>
      <c r="G223" s="91">
        <v>175000</v>
      </c>
      <c r="H223" s="94">
        <f t="shared" si="6"/>
        <v>21482196</v>
      </c>
    </row>
    <row r="224" spans="1:8" ht="15.75" x14ac:dyDescent="0.25">
      <c r="A224" s="88" t="s">
        <v>29</v>
      </c>
      <c r="B224" s="88">
        <v>1</v>
      </c>
      <c r="C224" s="88">
        <v>87</v>
      </c>
      <c r="D224" s="89" t="s">
        <v>414</v>
      </c>
      <c r="E224" s="90">
        <v>13.2</v>
      </c>
      <c r="F224" s="92"/>
      <c r="G224" s="91">
        <v>36000</v>
      </c>
      <c r="H224" s="94">
        <f t="shared" si="6"/>
        <v>21446196</v>
      </c>
    </row>
    <row r="225" spans="1:8" ht="15.75" x14ac:dyDescent="0.25">
      <c r="A225" s="88" t="s">
        <v>29</v>
      </c>
      <c r="B225" s="88">
        <v>1</v>
      </c>
      <c r="C225" s="88">
        <v>87</v>
      </c>
      <c r="D225" s="89" t="s">
        <v>416</v>
      </c>
      <c r="E225" s="90">
        <v>13.2</v>
      </c>
      <c r="F225" s="92"/>
      <c r="G225" s="91">
        <v>3000</v>
      </c>
      <c r="H225" s="94">
        <f t="shared" si="6"/>
        <v>21443196</v>
      </c>
    </row>
    <row r="226" spans="1:8" ht="15.75" x14ac:dyDescent="0.25">
      <c r="A226" s="88" t="s">
        <v>29</v>
      </c>
      <c r="B226" s="88">
        <v>1</v>
      </c>
      <c r="C226" s="88">
        <v>87</v>
      </c>
      <c r="D226" s="89" t="s">
        <v>417</v>
      </c>
      <c r="E226" s="90">
        <v>13.2</v>
      </c>
      <c r="F226" s="92"/>
      <c r="G226" s="91">
        <v>5000</v>
      </c>
      <c r="H226" s="94">
        <f t="shared" si="6"/>
        <v>21438196</v>
      </c>
    </row>
    <row r="227" spans="1:8" ht="15.75" x14ac:dyDescent="0.25">
      <c r="A227" s="88" t="s">
        <v>29</v>
      </c>
      <c r="B227" s="88">
        <v>1</v>
      </c>
      <c r="C227" s="88">
        <v>87</v>
      </c>
      <c r="D227" s="89" t="s">
        <v>418</v>
      </c>
      <c r="E227" s="90">
        <v>13.2</v>
      </c>
      <c r="F227" s="92"/>
      <c r="G227" s="91">
        <v>4000</v>
      </c>
      <c r="H227" s="94">
        <f t="shared" si="6"/>
        <v>21434196</v>
      </c>
    </row>
    <row r="228" spans="1:8" ht="15.75" x14ac:dyDescent="0.25">
      <c r="A228" s="88" t="s">
        <v>29</v>
      </c>
      <c r="B228" s="88">
        <v>1</v>
      </c>
      <c r="C228" s="88">
        <v>87</v>
      </c>
      <c r="D228" s="89" t="s">
        <v>419</v>
      </c>
      <c r="E228" s="90">
        <v>13.2</v>
      </c>
      <c r="F228" s="92"/>
      <c r="G228" s="91">
        <v>3000</v>
      </c>
      <c r="H228" s="94">
        <f t="shared" si="6"/>
        <v>21431196</v>
      </c>
    </row>
    <row r="229" spans="1:8" ht="15.75" x14ac:dyDescent="0.25">
      <c r="A229" s="88" t="s">
        <v>29</v>
      </c>
      <c r="B229" s="88">
        <v>2</v>
      </c>
      <c r="C229" s="88">
        <v>105</v>
      </c>
      <c r="D229" s="89" t="s">
        <v>413</v>
      </c>
      <c r="E229" s="90">
        <v>13.2</v>
      </c>
      <c r="F229" s="92"/>
      <c r="G229" s="91">
        <v>36000</v>
      </c>
      <c r="H229" s="94">
        <f t="shared" si="6"/>
        <v>21395196</v>
      </c>
    </row>
    <row r="230" spans="1:8" ht="15.75" x14ac:dyDescent="0.25">
      <c r="A230" s="88" t="s">
        <v>29</v>
      </c>
      <c r="B230" s="88">
        <v>2</v>
      </c>
      <c r="C230" s="88">
        <v>105</v>
      </c>
      <c r="D230" s="89" t="s">
        <v>439</v>
      </c>
      <c r="E230" s="90">
        <v>13.2</v>
      </c>
      <c r="F230" s="92"/>
      <c r="G230" s="91">
        <v>6000</v>
      </c>
      <c r="H230" s="94">
        <f t="shared" si="6"/>
        <v>21389196</v>
      </c>
    </row>
    <row r="231" spans="1:8" ht="15.75" x14ac:dyDescent="0.25">
      <c r="A231" s="88" t="s">
        <v>29</v>
      </c>
      <c r="B231" s="88">
        <v>2</v>
      </c>
      <c r="C231" s="88">
        <v>105</v>
      </c>
      <c r="D231" s="89" t="s">
        <v>30</v>
      </c>
      <c r="E231" s="90">
        <v>13.2</v>
      </c>
      <c r="F231" s="92"/>
      <c r="G231" s="91">
        <v>10000</v>
      </c>
      <c r="H231" s="94">
        <f t="shared" si="6"/>
        <v>21379196</v>
      </c>
    </row>
    <row r="232" spans="1:8" ht="15.75" x14ac:dyDescent="0.25">
      <c r="A232" s="88" t="s">
        <v>29</v>
      </c>
      <c r="B232" s="88">
        <v>2</v>
      </c>
      <c r="C232" s="88">
        <v>105</v>
      </c>
      <c r="D232" s="89" t="s">
        <v>440</v>
      </c>
      <c r="E232" s="90">
        <v>13.2</v>
      </c>
      <c r="F232" s="92"/>
      <c r="G232" s="91">
        <v>5000</v>
      </c>
      <c r="H232" s="94">
        <f t="shared" si="6"/>
        <v>21374196</v>
      </c>
    </row>
    <row r="233" spans="1:8" ht="15.75" x14ac:dyDescent="0.25">
      <c r="A233" s="88" t="s">
        <v>29</v>
      </c>
      <c r="B233" s="88">
        <v>2</v>
      </c>
      <c r="C233" s="88">
        <v>105</v>
      </c>
      <c r="D233" s="89" t="s">
        <v>441</v>
      </c>
      <c r="E233" s="90">
        <v>13.2</v>
      </c>
      <c r="F233" s="92"/>
      <c r="G233" s="91">
        <v>3000</v>
      </c>
      <c r="H233" s="94">
        <f t="shared" si="6"/>
        <v>21371196</v>
      </c>
    </row>
    <row r="234" spans="1:8" ht="15.75" x14ac:dyDescent="0.25">
      <c r="A234" s="88" t="s">
        <v>29</v>
      </c>
      <c r="B234" s="88">
        <v>2</v>
      </c>
      <c r="C234" s="88">
        <v>105</v>
      </c>
      <c r="D234" s="89" t="s">
        <v>442</v>
      </c>
      <c r="E234" s="90">
        <v>13.2</v>
      </c>
      <c r="F234" s="92"/>
      <c r="G234" s="91">
        <v>10000</v>
      </c>
      <c r="H234" s="94">
        <f t="shared" si="6"/>
        <v>21361196</v>
      </c>
    </row>
    <row r="235" spans="1:8" ht="15.75" x14ac:dyDescent="0.25">
      <c r="A235" s="88" t="s">
        <v>29</v>
      </c>
      <c r="B235" s="88">
        <v>2</v>
      </c>
      <c r="C235" s="88">
        <v>105</v>
      </c>
      <c r="D235" s="89" t="s">
        <v>443</v>
      </c>
      <c r="E235" s="90">
        <v>13.2</v>
      </c>
      <c r="F235" s="92"/>
      <c r="G235" s="91">
        <v>8000</v>
      </c>
      <c r="H235" s="94">
        <f t="shared" si="6"/>
        <v>21353196</v>
      </c>
    </row>
    <row r="236" spans="1:8" ht="15.75" x14ac:dyDescent="0.25">
      <c r="A236" s="88" t="s">
        <v>29</v>
      </c>
      <c r="B236" s="88">
        <v>2</v>
      </c>
      <c r="C236" s="88">
        <v>106</v>
      </c>
      <c r="D236" s="89" t="s">
        <v>490</v>
      </c>
      <c r="E236" s="90" t="s">
        <v>213</v>
      </c>
      <c r="F236" s="92"/>
      <c r="G236" s="91">
        <v>1250000</v>
      </c>
      <c r="H236" s="94">
        <f t="shared" si="6"/>
        <v>20103196</v>
      </c>
    </row>
    <row r="237" spans="1:8" ht="15.75" x14ac:dyDescent="0.25">
      <c r="A237" s="108"/>
      <c r="B237" s="108"/>
      <c r="C237" s="108"/>
      <c r="D237" s="108"/>
      <c r="E237" s="108"/>
      <c r="F237" s="108"/>
      <c r="G237" s="109"/>
      <c r="H237" s="108"/>
    </row>
    <row r="322" ht="15.75" customHeight="1" x14ac:dyDescent="0.25"/>
  </sheetData>
  <mergeCells count="11">
    <mergeCell ref="H6:H7"/>
    <mergeCell ref="A1:H1"/>
    <mergeCell ref="A2:H2"/>
    <mergeCell ref="A3:H3"/>
    <mergeCell ref="A4:H4"/>
    <mergeCell ref="A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31" sqref="B31"/>
    </sheetView>
  </sheetViews>
  <sheetFormatPr defaultRowHeight="15" x14ac:dyDescent="0.25"/>
  <cols>
    <col min="1" max="1" width="12.5703125" style="28" customWidth="1"/>
    <col min="2" max="2" width="50.140625" style="28" customWidth="1"/>
    <col min="3" max="3" width="15.42578125" style="28" customWidth="1"/>
    <col min="4" max="16384" width="9.140625" style="28"/>
  </cols>
  <sheetData>
    <row r="1" spans="1:5" x14ac:dyDescent="0.25">
      <c r="A1" s="114" t="s">
        <v>59</v>
      </c>
      <c r="B1" s="114"/>
      <c r="C1" s="114"/>
    </row>
    <row r="2" spans="1:5" x14ac:dyDescent="0.25">
      <c r="A2" s="114" t="s">
        <v>55</v>
      </c>
      <c r="B2" s="114"/>
      <c r="C2" s="114"/>
    </row>
    <row r="3" spans="1:5" x14ac:dyDescent="0.25">
      <c r="A3" s="114" t="s">
        <v>461</v>
      </c>
      <c r="B3" s="114"/>
      <c r="C3" s="114"/>
    </row>
    <row r="4" spans="1:5" x14ac:dyDescent="0.25">
      <c r="A4" s="115" t="s">
        <v>254</v>
      </c>
      <c r="B4" s="115"/>
      <c r="C4" s="115"/>
    </row>
    <row r="5" spans="1:5" ht="15.75" x14ac:dyDescent="0.25">
      <c r="A5" s="2"/>
      <c r="B5" s="2"/>
      <c r="C5" s="2"/>
    </row>
    <row r="6" spans="1:5" x14ac:dyDescent="0.25">
      <c r="A6" s="25" t="s">
        <v>60</v>
      </c>
      <c r="B6" s="25" t="s">
        <v>61</v>
      </c>
      <c r="C6" s="25" t="s">
        <v>57</v>
      </c>
    </row>
    <row r="7" spans="1:5" x14ac:dyDescent="0.25">
      <c r="A7" s="112" t="s">
        <v>62</v>
      </c>
      <c r="B7" s="112"/>
      <c r="C7" s="13"/>
    </row>
    <row r="8" spans="1:5" x14ac:dyDescent="0.25">
      <c r="A8" s="26" t="s">
        <v>211</v>
      </c>
      <c r="B8" s="27" t="s">
        <v>327</v>
      </c>
      <c r="C8" s="14">
        <v>14000</v>
      </c>
      <c r="E8" s="10"/>
    </row>
    <row r="9" spans="1:5" x14ac:dyDescent="0.25">
      <c r="A9" s="26" t="s">
        <v>211</v>
      </c>
      <c r="B9" s="27" t="s">
        <v>10</v>
      </c>
      <c r="C9" s="14">
        <v>14000</v>
      </c>
    </row>
    <row r="10" spans="1:5" x14ac:dyDescent="0.25">
      <c r="A10" s="26" t="s">
        <v>211</v>
      </c>
      <c r="B10" s="27" t="s">
        <v>337</v>
      </c>
      <c r="C10" s="14">
        <v>14000</v>
      </c>
    </row>
    <row r="11" spans="1:5" x14ac:dyDescent="0.25">
      <c r="A11" s="26" t="s">
        <v>216</v>
      </c>
      <c r="B11" s="27" t="s">
        <v>378</v>
      </c>
      <c r="C11" s="14">
        <v>5450000</v>
      </c>
    </row>
    <row r="12" spans="1:5" x14ac:dyDescent="0.25">
      <c r="A12" s="26" t="s">
        <v>216</v>
      </c>
      <c r="B12" s="27" t="s">
        <v>379</v>
      </c>
      <c r="C12" s="14">
        <v>1005000</v>
      </c>
    </row>
    <row r="13" spans="1:5" x14ac:dyDescent="0.25">
      <c r="A13" s="26" t="s">
        <v>218</v>
      </c>
      <c r="B13" s="27" t="s">
        <v>18</v>
      </c>
      <c r="C13" s="14">
        <v>75000</v>
      </c>
    </row>
    <row r="14" spans="1:5" x14ac:dyDescent="0.25">
      <c r="A14" s="26" t="s">
        <v>218</v>
      </c>
      <c r="B14" s="27" t="s">
        <v>373</v>
      </c>
      <c r="C14" s="14">
        <v>10000</v>
      </c>
    </row>
    <row r="15" spans="1:5" x14ac:dyDescent="0.25">
      <c r="A15" s="11" t="s">
        <v>221</v>
      </c>
      <c r="B15" s="27" t="s">
        <v>433</v>
      </c>
      <c r="C15" s="14">
        <v>5600</v>
      </c>
    </row>
    <row r="16" spans="1:5" x14ac:dyDescent="0.25">
      <c r="A16" s="11" t="s">
        <v>221</v>
      </c>
      <c r="B16" s="27" t="s">
        <v>434</v>
      </c>
      <c r="C16" s="14">
        <v>5700</v>
      </c>
    </row>
    <row r="17" spans="1:3" x14ac:dyDescent="0.25">
      <c r="A17" s="11" t="s">
        <v>251</v>
      </c>
      <c r="B17" s="27" t="s">
        <v>432</v>
      </c>
      <c r="C17" s="14">
        <v>4000</v>
      </c>
    </row>
    <row r="18" spans="1:3" x14ac:dyDescent="0.25">
      <c r="A18" s="11" t="s">
        <v>252</v>
      </c>
      <c r="B18" s="27" t="s">
        <v>435</v>
      </c>
      <c r="C18" s="14">
        <v>13600</v>
      </c>
    </row>
    <row r="19" spans="1:3" x14ac:dyDescent="0.25">
      <c r="A19" s="111" t="s">
        <v>65</v>
      </c>
      <c r="B19" s="111"/>
      <c r="C19" s="14">
        <f>SUM(C8:C18)</f>
        <v>6610900</v>
      </c>
    </row>
    <row r="20" spans="1:3" x14ac:dyDescent="0.25">
      <c r="A20" s="4"/>
      <c r="B20" s="4"/>
      <c r="C20" s="4"/>
    </row>
    <row r="21" spans="1:3" x14ac:dyDescent="0.25">
      <c r="A21" s="25" t="s">
        <v>60</v>
      </c>
      <c r="B21" s="25" t="s">
        <v>61</v>
      </c>
      <c r="C21" s="25" t="s">
        <v>57</v>
      </c>
    </row>
    <row r="22" spans="1:3" x14ac:dyDescent="0.25">
      <c r="A22" s="112" t="s">
        <v>66</v>
      </c>
      <c r="B22" s="112"/>
      <c r="C22" s="13"/>
    </row>
    <row r="23" spans="1:3" x14ac:dyDescent="0.25">
      <c r="A23" s="25" t="s">
        <v>220</v>
      </c>
      <c r="B23" s="27" t="s">
        <v>406</v>
      </c>
      <c r="C23" s="12">
        <v>30000</v>
      </c>
    </row>
    <row r="24" spans="1:3" x14ac:dyDescent="0.25">
      <c r="A24" s="110" t="s">
        <v>65</v>
      </c>
      <c r="B24" s="110"/>
      <c r="C24" s="17">
        <f>SUM(C23)</f>
        <v>30000</v>
      </c>
    </row>
    <row r="25" spans="1:3" x14ac:dyDescent="0.25">
      <c r="A25" s="4"/>
      <c r="B25" s="4"/>
      <c r="C25" s="4"/>
    </row>
    <row r="26" spans="1:3" x14ac:dyDescent="0.25">
      <c r="A26" s="26" t="s">
        <v>60</v>
      </c>
      <c r="B26" s="26" t="s">
        <v>61</v>
      </c>
      <c r="C26" s="26" t="s">
        <v>57</v>
      </c>
    </row>
    <row r="27" spans="1:3" x14ac:dyDescent="0.25">
      <c r="A27" s="113" t="s">
        <v>67</v>
      </c>
      <c r="B27" s="113"/>
      <c r="C27" s="15"/>
    </row>
    <row r="28" spans="1:3" x14ac:dyDescent="0.25">
      <c r="A28" s="26" t="s">
        <v>222</v>
      </c>
      <c r="B28" s="27" t="s">
        <v>363</v>
      </c>
      <c r="C28" s="14">
        <v>25500</v>
      </c>
    </row>
    <row r="29" spans="1:3" x14ac:dyDescent="0.25">
      <c r="A29" s="26" t="s">
        <v>222</v>
      </c>
      <c r="B29" s="27" t="s">
        <v>409</v>
      </c>
      <c r="C29" s="14">
        <v>20000</v>
      </c>
    </row>
    <row r="30" spans="1:3" x14ac:dyDescent="0.25">
      <c r="A30" s="26" t="s">
        <v>223</v>
      </c>
      <c r="B30" s="27" t="s">
        <v>436</v>
      </c>
      <c r="C30" s="14">
        <v>110400</v>
      </c>
    </row>
    <row r="31" spans="1:3" x14ac:dyDescent="0.25">
      <c r="A31" s="11" t="s">
        <v>253</v>
      </c>
      <c r="B31" s="27" t="s">
        <v>486</v>
      </c>
      <c r="C31" s="14">
        <v>1500000</v>
      </c>
    </row>
    <row r="32" spans="1:3" x14ac:dyDescent="0.25">
      <c r="A32" s="26"/>
      <c r="B32" s="26" t="s">
        <v>65</v>
      </c>
      <c r="C32" s="14">
        <f>SUM(C28:C31)</f>
        <v>1655900</v>
      </c>
    </row>
    <row r="33" spans="1:3" x14ac:dyDescent="0.25">
      <c r="A33" s="4"/>
      <c r="B33" s="4"/>
      <c r="C33" s="4"/>
    </row>
    <row r="34" spans="1:3" x14ac:dyDescent="0.25">
      <c r="A34" s="26" t="s">
        <v>60</v>
      </c>
      <c r="B34" s="26" t="s">
        <v>61</v>
      </c>
      <c r="C34" s="26" t="s">
        <v>57</v>
      </c>
    </row>
    <row r="35" spans="1:3" x14ac:dyDescent="0.25">
      <c r="A35" s="113" t="s">
        <v>68</v>
      </c>
      <c r="B35" s="113"/>
      <c r="C35" s="15"/>
    </row>
    <row r="36" spans="1:3" x14ac:dyDescent="0.25">
      <c r="A36" s="26" t="s">
        <v>236</v>
      </c>
      <c r="B36" s="27" t="s">
        <v>428</v>
      </c>
      <c r="C36" s="14">
        <v>8000</v>
      </c>
    </row>
    <row r="37" spans="1:3" x14ac:dyDescent="0.25">
      <c r="A37" s="26" t="s">
        <v>237</v>
      </c>
      <c r="B37" s="27" t="s">
        <v>423</v>
      </c>
      <c r="C37" s="14">
        <v>9500</v>
      </c>
    </row>
    <row r="38" spans="1:3" x14ac:dyDescent="0.25">
      <c r="A38" s="26" t="s">
        <v>238</v>
      </c>
      <c r="B38" s="27" t="s">
        <v>424</v>
      </c>
      <c r="C38" s="14">
        <v>8000</v>
      </c>
    </row>
    <row r="39" spans="1:3" x14ac:dyDescent="0.25">
      <c r="A39" s="26" t="s">
        <v>246</v>
      </c>
      <c r="B39" s="27" t="s">
        <v>425</v>
      </c>
      <c r="C39" s="14">
        <v>6400</v>
      </c>
    </row>
    <row r="40" spans="1:3" x14ac:dyDescent="0.25">
      <c r="A40" s="26" t="s">
        <v>246</v>
      </c>
      <c r="B40" s="27" t="s">
        <v>426</v>
      </c>
      <c r="C40" s="14">
        <v>6400</v>
      </c>
    </row>
    <row r="41" spans="1:3" x14ac:dyDescent="0.25">
      <c r="A41" s="26" t="s">
        <v>246</v>
      </c>
      <c r="B41" s="27" t="s">
        <v>427</v>
      </c>
      <c r="C41" s="14">
        <v>6400</v>
      </c>
    </row>
    <row r="42" spans="1:3" x14ac:dyDescent="0.25">
      <c r="A42" s="26" t="s">
        <v>247</v>
      </c>
      <c r="B42" s="27" t="s">
        <v>484</v>
      </c>
      <c r="C42" s="14">
        <v>23200</v>
      </c>
    </row>
    <row r="43" spans="1:3" x14ac:dyDescent="0.25">
      <c r="A43" s="26" t="s">
        <v>247</v>
      </c>
      <c r="B43" s="27" t="s">
        <v>429</v>
      </c>
      <c r="C43" s="14">
        <v>9000</v>
      </c>
    </row>
    <row r="44" spans="1:3" x14ac:dyDescent="0.25">
      <c r="A44" s="111" t="s">
        <v>69</v>
      </c>
      <c r="B44" s="111"/>
      <c r="C44" s="16">
        <f>SUM(C36:C43)</f>
        <v>76900</v>
      </c>
    </row>
    <row r="45" spans="1:3" x14ac:dyDescent="0.25">
      <c r="A45" s="4"/>
      <c r="B45" s="4"/>
      <c r="C45" s="4"/>
    </row>
    <row r="46" spans="1:3" x14ac:dyDescent="0.25">
      <c r="A46" s="26" t="s">
        <v>60</v>
      </c>
      <c r="B46" s="26" t="s">
        <v>61</v>
      </c>
      <c r="C46" s="26" t="s">
        <v>57</v>
      </c>
    </row>
    <row r="47" spans="1:3" x14ac:dyDescent="0.25">
      <c r="A47" s="113" t="s">
        <v>70</v>
      </c>
      <c r="B47" s="113"/>
      <c r="C47" s="15"/>
    </row>
    <row r="48" spans="1:3" x14ac:dyDescent="0.25">
      <c r="A48" s="26" t="s">
        <v>226</v>
      </c>
      <c r="B48" s="27" t="s">
        <v>349</v>
      </c>
      <c r="C48" s="14">
        <v>65000</v>
      </c>
    </row>
    <row r="49" spans="1:3" x14ac:dyDescent="0.25">
      <c r="A49" s="26" t="s">
        <v>227</v>
      </c>
      <c r="B49" s="27" t="s">
        <v>350</v>
      </c>
      <c r="C49" s="14">
        <v>37500</v>
      </c>
    </row>
    <row r="50" spans="1:3" x14ac:dyDescent="0.25">
      <c r="A50" s="111" t="s">
        <v>65</v>
      </c>
      <c r="B50" s="111"/>
      <c r="C50" s="16">
        <f>SUM(C48:C49)</f>
        <v>102500</v>
      </c>
    </row>
    <row r="51" spans="1:3" x14ac:dyDescent="0.25">
      <c r="A51" s="4"/>
      <c r="B51" s="4"/>
      <c r="C51" s="5"/>
    </row>
    <row r="52" spans="1:3" x14ac:dyDescent="0.25">
      <c r="A52" s="25" t="s">
        <v>60</v>
      </c>
      <c r="B52" s="25" t="s">
        <v>61</v>
      </c>
      <c r="C52" s="25" t="s">
        <v>57</v>
      </c>
    </row>
    <row r="53" spans="1:3" x14ac:dyDescent="0.25">
      <c r="A53" s="112" t="s">
        <v>71</v>
      </c>
      <c r="B53" s="112"/>
      <c r="C53" s="13"/>
    </row>
    <row r="54" spans="1:3" x14ac:dyDescent="0.25">
      <c r="A54" s="26" t="s">
        <v>213</v>
      </c>
      <c r="B54" s="27" t="s">
        <v>493</v>
      </c>
      <c r="C54" s="14">
        <v>600000</v>
      </c>
    </row>
    <row r="55" spans="1:3" x14ac:dyDescent="0.25">
      <c r="A55" s="110" t="s">
        <v>65</v>
      </c>
      <c r="B55" s="110"/>
      <c r="C55" s="17">
        <f>SUM(C54)</f>
        <v>600000</v>
      </c>
    </row>
  </sheetData>
  <mergeCells count="15">
    <mergeCell ref="A1:C1"/>
    <mergeCell ref="A2:C2"/>
    <mergeCell ref="A3:C3"/>
    <mergeCell ref="A4:C4"/>
    <mergeCell ref="A7:B7"/>
    <mergeCell ref="A55:B55"/>
    <mergeCell ref="A50:B50"/>
    <mergeCell ref="A44:B44"/>
    <mergeCell ref="A24:B24"/>
    <mergeCell ref="A19:B19"/>
    <mergeCell ref="A22:B22"/>
    <mergeCell ref="A27:B27"/>
    <mergeCell ref="A35:B35"/>
    <mergeCell ref="A47:B47"/>
    <mergeCell ref="A53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G68" sqref="G68"/>
    </sheetView>
  </sheetViews>
  <sheetFormatPr defaultColWidth="18.140625" defaultRowHeight="15.75" x14ac:dyDescent="0.25"/>
  <cols>
    <col min="1" max="16384" width="18.140625" style="2"/>
  </cols>
  <sheetData>
    <row r="1" spans="1:8" x14ac:dyDescent="0.25">
      <c r="A1" s="144" t="s">
        <v>258</v>
      </c>
      <c r="B1" s="144"/>
      <c r="C1" s="144"/>
      <c r="D1" s="144"/>
      <c r="E1" s="144"/>
      <c r="F1" s="144"/>
      <c r="G1" s="144"/>
      <c r="H1" s="144"/>
    </row>
    <row r="2" spans="1:8" x14ac:dyDescent="0.25">
      <c r="A2" s="144" t="s">
        <v>55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4" t="s">
        <v>461</v>
      </c>
      <c r="B3" s="144"/>
      <c r="C3" s="144"/>
      <c r="D3" s="144"/>
      <c r="E3" s="144"/>
      <c r="F3" s="144"/>
      <c r="G3" s="144"/>
      <c r="H3" s="144"/>
    </row>
    <row r="4" spans="1:8" x14ac:dyDescent="0.25">
      <c r="A4" s="144" t="s">
        <v>254</v>
      </c>
      <c r="B4" s="144"/>
      <c r="C4" s="144"/>
      <c r="D4" s="144"/>
      <c r="E4" s="144"/>
      <c r="F4" s="144"/>
      <c r="G4" s="144"/>
      <c r="H4" s="144"/>
    </row>
    <row r="5" spans="1:8" x14ac:dyDescent="0.25">
      <c r="H5" s="95"/>
    </row>
    <row r="6" spans="1:8" x14ac:dyDescent="0.25">
      <c r="A6" s="96" t="s">
        <v>77</v>
      </c>
      <c r="F6" s="97" t="s">
        <v>259</v>
      </c>
      <c r="G6" s="46" t="s">
        <v>260</v>
      </c>
      <c r="H6" s="97" t="s">
        <v>261</v>
      </c>
    </row>
    <row r="7" spans="1:8" x14ac:dyDescent="0.25">
      <c r="A7" s="2">
        <v>1</v>
      </c>
      <c r="B7" s="2" t="s">
        <v>78</v>
      </c>
      <c r="F7" s="95">
        <v>5000000</v>
      </c>
      <c r="G7" s="95">
        <v>4921000</v>
      </c>
      <c r="H7" s="95">
        <f>G7-F7</f>
        <v>-79000</v>
      </c>
    </row>
    <row r="8" spans="1:8" x14ac:dyDescent="0.25">
      <c r="A8" s="2">
        <v>3</v>
      </c>
      <c r="B8" s="2" t="s">
        <v>79</v>
      </c>
      <c r="F8" s="95"/>
      <c r="G8" s="95"/>
      <c r="H8" s="95"/>
    </row>
    <row r="9" spans="1:8" x14ac:dyDescent="0.25">
      <c r="B9" s="2">
        <v>3.1</v>
      </c>
      <c r="C9" s="2" t="s">
        <v>80</v>
      </c>
      <c r="F9" s="95">
        <v>4000000</v>
      </c>
      <c r="G9" s="95">
        <v>560000</v>
      </c>
      <c r="H9" s="95">
        <f>G9-F9</f>
        <v>-3440000</v>
      </c>
    </row>
    <row r="10" spans="1:8" x14ac:dyDescent="0.25">
      <c r="B10" s="2">
        <v>3.2</v>
      </c>
      <c r="C10" s="2" t="s">
        <v>83</v>
      </c>
      <c r="F10" s="95">
        <v>91000000</v>
      </c>
      <c r="G10" s="95">
        <v>90480000</v>
      </c>
      <c r="H10" s="95">
        <f>G10-F10</f>
        <v>-520000</v>
      </c>
    </row>
    <row r="11" spans="1:8" x14ac:dyDescent="0.25">
      <c r="B11" s="2">
        <v>3.3</v>
      </c>
      <c r="C11" s="2" t="s">
        <v>85</v>
      </c>
      <c r="F11" s="95">
        <v>4000000</v>
      </c>
      <c r="G11" s="95">
        <v>1280000</v>
      </c>
      <c r="H11" s="95">
        <f>G11-F11</f>
        <v>-2720000</v>
      </c>
    </row>
    <row r="12" spans="1:8" x14ac:dyDescent="0.25">
      <c r="A12" s="2">
        <v>4</v>
      </c>
      <c r="B12" s="2" t="s">
        <v>86</v>
      </c>
      <c r="F12" s="95">
        <v>2640000</v>
      </c>
      <c r="G12" s="95">
        <v>1300000</v>
      </c>
      <c r="H12" s="95">
        <f>G12-F12</f>
        <v>-1340000</v>
      </c>
    </row>
    <row r="13" spans="1:8" x14ac:dyDescent="0.25">
      <c r="A13" s="2">
        <v>6</v>
      </c>
      <c r="B13" s="2" t="s">
        <v>87</v>
      </c>
      <c r="F13" s="95"/>
      <c r="G13" s="95"/>
      <c r="H13" s="95"/>
    </row>
    <row r="14" spans="1:8" x14ac:dyDescent="0.25">
      <c r="B14" s="2">
        <v>6.3</v>
      </c>
      <c r="C14" s="2" t="s">
        <v>88</v>
      </c>
      <c r="F14" s="95">
        <v>4700000</v>
      </c>
      <c r="G14" s="95">
        <v>14350000</v>
      </c>
      <c r="H14" s="95">
        <f>G14-F14</f>
        <v>9650000</v>
      </c>
    </row>
    <row r="15" spans="1:8" ht="16.5" thickBot="1" x14ac:dyDescent="0.3">
      <c r="A15" s="143" t="s">
        <v>89</v>
      </c>
      <c r="B15" s="143"/>
      <c r="C15" s="143"/>
      <c r="D15" s="143"/>
      <c r="E15" s="143"/>
      <c r="F15" s="98">
        <f>SUM(F7:F14)</f>
        <v>111340000</v>
      </c>
      <c r="G15" s="98">
        <f>SUM(G7:G14)</f>
        <v>112891000</v>
      </c>
      <c r="H15" s="98">
        <f>G15-F15</f>
        <v>1551000</v>
      </c>
    </row>
    <row r="16" spans="1:8" ht="16.5" thickTop="1" x14ac:dyDescent="0.25">
      <c r="F16" s="95"/>
      <c r="G16" s="95"/>
      <c r="H16" s="95"/>
    </row>
    <row r="17" spans="1:9" x14ac:dyDescent="0.25">
      <c r="A17" s="96" t="s">
        <v>90</v>
      </c>
      <c r="F17" s="95"/>
      <c r="G17" s="95"/>
      <c r="H17" s="95"/>
    </row>
    <row r="18" spans="1:9" x14ac:dyDescent="0.25">
      <c r="A18" s="2">
        <v>7</v>
      </c>
      <c r="B18" s="2" t="s">
        <v>91</v>
      </c>
      <c r="F18" s="95"/>
      <c r="G18" s="95"/>
      <c r="H18" s="95"/>
    </row>
    <row r="19" spans="1:9" x14ac:dyDescent="0.25">
      <c r="B19" s="2">
        <v>7.1</v>
      </c>
      <c r="C19" s="2" t="s">
        <v>92</v>
      </c>
      <c r="F19" s="95">
        <v>100000</v>
      </c>
      <c r="G19" s="95">
        <v>48000</v>
      </c>
      <c r="H19" s="95">
        <f>F19-G19</f>
        <v>52000</v>
      </c>
    </row>
    <row r="20" spans="1:9" x14ac:dyDescent="0.25">
      <c r="B20" s="2">
        <v>7.2</v>
      </c>
      <c r="C20" s="2" t="s">
        <v>94</v>
      </c>
      <c r="F20" s="95">
        <v>30000</v>
      </c>
      <c r="G20" s="95">
        <v>22700</v>
      </c>
      <c r="H20" s="95">
        <f>F20-G20</f>
        <v>7300</v>
      </c>
    </row>
    <row r="21" spans="1:9" x14ac:dyDescent="0.25">
      <c r="B21" s="2">
        <v>7.3</v>
      </c>
      <c r="C21" s="2" t="s">
        <v>96</v>
      </c>
      <c r="F21" s="95">
        <v>20000</v>
      </c>
      <c r="G21" s="95">
        <v>0</v>
      </c>
      <c r="H21" s="95">
        <f>F21-G21</f>
        <v>20000</v>
      </c>
    </row>
    <row r="22" spans="1:9" x14ac:dyDescent="0.25">
      <c r="B22" s="2">
        <v>7.4</v>
      </c>
      <c r="C22" s="2" t="s">
        <v>98</v>
      </c>
      <c r="F22" s="95">
        <v>500000</v>
      </c>
      <c r="G22" s="95">
        <v>300090</v>
      </c>
      <c r="H22" s="95">
        <f>F22-G22</f>
        <v>199910</v>
      </c>
    </row>
    <row r="23" spans="1:9" x14ac:dyDescent="0.25">
      <c r="B23" s="2">
        <v>7.5</v>
      </c>
      <c r="C23" s="2" t="s">
        <v>99</v>
      </c>
      <c r="F23" s="95">
        <v>600000</v>
      </c>
      <c r="G23" s="95">
        <v>613420</v>
      </c>
      <c r="H23" s="95">
        <f>F23-G23</f>
        <v>-13420</v>
      </c>
    </row>
    <row r="24" spans="1:9" x14ac:dyDescent="0.25">
      <c r="B24" s="2">
        <v>7.6</v>
      </c>
      <c r="C24" s="2" t="s">
        <v>100</v>
      </c>
      <c r="F24" s="95"/>
      <c r="G24" s="95"/>
      <c r="H24" s="95"/>
    </row>
    <row r="25" spans="1:9" x14ac:dyDescent="0.25">
      <c r="C25" s="2" t="s">
        <v>212</v>
      </c>
      <c r="D25" s="2" t="s">
        <v>232</v>
      </c>
      <c r="F25" s="95">
        <v>3000000</v>
      </c>
      <c r="G25" s="95">
        <v>0</v>
      </c>
      <c r="H25" s="95">
        <f>F25-G25</f>
        <v>3000000</v>
      </c>
    </row>
    <row r="26" spans="1:9" x14ac:dyDescent="0.25">
      <c r="C26" s="2" t="s">
        <v>234</v>
      </c>
      <c r="D26" s="2" t="s">
        <v>233</v>
      </c>
      <c r="F26" s="95">
        <v>1500000</v>
      </c>
      <c r="G26" s="95">
        <v>0</v>
      </c>
      <c r="H26" s="95">
        <f>F26-G26</f>
        <v>1500000</v>
      </c>
    </row>
    <row r="27" spans="1:9" x14ac:dyDescent="0.25">
      <c r="B27" s="2">
        <v>7.7</v>
      </c>
      <c r="C27" s="2" t="s">
        <v>101</v>
      </c>
      <c r="F27" s="95">
        <v>450000</v>
      </c>
      <c r="G27" s="95">
        <v>282000</v>
      </c>
      <c r="H27" s="95">
        <f>F27-G27</f>
        <v>168000</v>
      </c>
    </row>
    <row r="28" spans="1:9" x14ac:dyDescent="0.25">
      <c r="B28" s="2">
        <v>7.9</v>
      </c>
      <c r="C28" s="2" t="s">
        <v>102</v>
      </c>
      <c r="F28" s="95"/>
      <c r="G28" s="95"/>
      <c r="H28" s="95"/>
    </row>
    <row r="29" spans="1:9" x14ac:dyDescent="0.25">
      <c r="C29" s="2" t="s">
        <v>103</v>
      </c>
      <c r="D29" s="2" t="s">
        <v>104</v>
      </c>
      <c r="F29" s="95">
        <v>3000000</v>
      </c>
      <c r="G29" s="95">
        <v>2285000</v>
      </c>
      <c r="H29" s="95">
        <f t="shared" ref="H29:H43" si="0">F29-G29</f>
        <v>715000</v>
      </c>
    </row>
    <row r="30" spans="1:9" x14ac:dyDescent="0.25">
      <c r="C30" s="2" t="s">
        <v>105</v>
      </c>
      <c r="D30" s="2" t="s">
        <v>106</v>
      </c>
      <c r="F30" s="95">
        <v>120000</v>
      </c>
      <c r="G30" s="95">
        <v>109750</v>
      </c>
      <c r="H30" s="95">
        <f t="shared" si="0"/>
        <v>10250</v>
      </c>
      <c r="I30" s="95"/>
    </row>
    <row r="31" spans="1:9" x14ac:dyDescent="0.25">
      <c r="C31" s="2" t="s">
        <v>107</v>
      </c>
      <c r="D31" s="2" t="s">
        <v>108</v>
      </c>
      <c r="F31" s="95">
        <v>4000</v>
      </c>
      <c r="G31" s="95">
        <v>8750</v>
      </c>
      <c r="H31" s="95">
        <f t="shared" si="0"/>
        <v>-4750</v>
      </c>
    </row>
    <row r="32" spans="1:9" x14ac:dyDescent="0.25">
      <c r="C32" s="2" t="s">
        <v>109</v>
      </c>
      <c r="D32" s="2" t="s">
        <v>110</v>
      </c>
      <c r="F32" s="95">
        <v>4000</v>
      </c>
      <c r="G32" s="95">
        <v>8750</v>
      </c>
      <c r="H32" s="95">
        <f t="shared" si="0"/>
        <v>-4750</v>
      </c>
    </row>
    <row r="33" spans="1:8" x14ac:dyDescent="0.25">
      <c r="C33" s="2" t="s">
        <v>111</v>
      </c>
      <c r="D33" s="2" t="s">
        <v>112</v>
      </c>
      <c r="F33" s="95">
        <v>16000</v>
      </c>
      <c r="G33" s="95">
        <v>20250</v>
      </c>
      <c r="H33" s="95">
        <f t="shared" si="0"/>
        <v>-4250</v>
      </c>
    </row>
    <row r="34" spans="1:8" x14ac:dyDescent="0.25">
      <c r="C34" s="2" t="s">
        <v>113</v>
      </c>
      <c r="D34" s="2" t="s">
        <v>114</v>
      </c>
      <c r="F34" s="95">
        <v>6000</v>
      </c>
      <c r="G34" s="95">
        <v>8750</v>
      </c>
      <c r="H34" s="95">
        <f t="shared" si="0"/>
        <v>-2750</v>
      </c>
    </row>
    <row r="35" spans="1:8" x14ac:dyDescent="0.25">
      <c r="C35" s="2" t="s">
        <v>209</v>
      </c>
      <c r="D35" s="2" t="s">
        <v>210</v>
      </c>
      <c r="F35" s="95">
        <v>10000</v>
      </c>
      <c r="G35" s="95">
        <v>8750</v>
      </c>
      <c r="H35" s="95">
        <f t="shared" si="0"/>
        <v>1250</v>
      </c>
    </row>
    <row r="36" spans="1:8" x14ac:dyDescent="0.25">
      <c r="B36" s="99" t="s">
        <v>115</v>
      </c>
      <c r="C36" s="2" t="s">
        <v>116</v>
      </c>
      <c r="F36" s="95">
        <v>750000</v>
      </c>
      <c r="G36" s="95">
        <v>0</v>
      </c>
      <c r="H36" s="95">
        <f t="shared" si="0"/>
        <v>750000</v>
      </c>
    </row>
    <row r="37" spans="1:8" x14ac:dyDescent="0.25">
      <c r="B37" s="2">
        <v>7.11</v>
      </c>
      <c r="C37" s="2" t="s">
        <v>117</v>
      </c>
      <c r="F37" s="95">
        <v>100000</v>
      </c>
      <c r="G37" s="95"/>
      <c r="H37" s="95">
        <f t="shared" si="0"/>
        <v>100000</v>
      </c>
    </row>
    <row r="38" spans="1:8" x14ac:dyDescent="0.25">
      <c r="C38" s="2" t="s">
        <v>211</v>
      </c>
      <c r="D38" s="2" t="s">
        <v>215</v>
      </c>
      <c r="F38" s="95">
        <v>24000</v>
      </c>
      <c r="G38" s="95">
        <v>42000</v>
      </c>
      <c r="H38" s="95">
        <f t="shared" si="0"/>
        <v>-18000</v>
      </c>
    </row>
    <row r="39" spans="1:8" x14ac:dyDescent="0.25">
      <c r="C39" s="2" t="s">
        <v>216</v>
      </c>
      <c r="D39" s="2" t="s">
        <v>230</v>
      </c>
      <c r="F39" s="95">
        <v>7500000</v>
      </c>
      <c r="G39" s="95">
        <v>6405000</v>
      </c>
      <c r="H39" s="95">
        <f t="shared" si="0"/>
        <v>1095000</v>
      </c>
    </row>
    <row r="40" spans="1:8" x14ac:dyDescent="0.25">
      <c r="C40" s="2" t="s">
        <v>218</v>
      </c>
      <c r="D40" s="2" t="s">
        <v>217</v>
      </c>
      <c r="F40" s="95">
        <v>10000</v>
      </c>
      <c r="G40" s="95">
        <v>85000</v>
      </c>
      <c r="H40" s="95">
        <f t="shared" si="0"/>
        <v>-75000</v>
      </c>
    </row>
    <row r="41" spans="1:8" x14ac:dyDescent="0.25">
      <c r="C41" s="2" t="s">
        <v>221</v>
      </c>
      <c r="D41" s="2" t="s">
        <v>219</v>
      </c>
      <c r="F41" s="95">
        <v>2000</v>
      </c>
      <c r="G41" s="95">
        <v>13300</v>
      </c>
      <c r="H41" s="95">
        <f t="shared" si="0"/>
        <v>-11300</v>
      </c>
    </row>
    <row r="42" spans="1:8" x14ac:dyDescent="0.25">
      <c r="C42" s="2" t="s">
        <v>251</v>
      </c>
      <c r="D42" s="2" t="s">
        <v>255</v>
      </c>
      <c r="F42" s="95">
        <v>7000</v>
      </c>
      <c r="G42" s="95">
        <v>4000</v>
      </c>
      <c r="H42" s="95">
        <f t="shared" si="0"/>
        <v>3000</v>
      </c>
    </row>
    <row r="43" spans="1:8" x14ac:dyDescent="0.25">
      <c r="C43" s="2" t="s">
        <v>252</v>
      </c>
      <c r="D43" s="2" t="s">
        <v>256</v>
      </c>
      <c r="F43" s="95">
        <v>5000</v>
      </c>
      <c r="G43" s="95">
        <v>13600</v>
      </c>
      <c r="H43" s="95">
        <f t="shared" si="0"/>
        <v>-8600</v>
      </c>
    </row>
    <row r="44" spans="1:8" ht="16.5" thickBot="1" x14ac:dyDescent="0.3">
      <c r="A44" s="143" t="s">
        <v>262</v>
      </c>
      <c r="B44" s="143"/>
      <c r="C44" s="143"/>
      <c r="D44" s="143"/>
      <c r="E44" s="143"/>
      <c r="F44" s="98">
        <f>SUM(F19:F43)</f>
        <v>17758000</v>
      </c>
      <c r="G44" s="98">
        <f>SUM(G19:G43)</f>
        <v>10279110</v>
      </c>
      <c r="H44" s="98">
        <f>SUM(H19:H43)</f>
        <v>7478890</v>
      </c>
    </row>
    <row r="45" spans="1:8" ht="16.5" thickTop="1" x14ac:dyDescent="0.25">
      <c r="A45" s="2">
        <v>8</v>
      </c>
      <c r="B45" s="2" t="s">
        <v>119</v>
      </c>
      <c r="F45" s="95"/>
      <c r="G45" s="95"/>
      <c r="H45" s="95"/>
    </row>
    <row r="46" spans="1:8" x14ac:dyDescent="0.25">
      <c r="B46" s="2">
        <v>8.1</v>
      </c>
      <c r="C46" s="2" t="s">
        <v>120</v>
      </c>
      <c r="F46" s="95"/>
      <c r="G46" s="95"/>
      <c r="H46" s="95"/>
    </row>
    <row r="47" spans="1:8" x14ac:dyDescent="0.25">
      <c r="C47" s="2" t="s">
        <v>121</v>
      </c>
      <c r="D47" s="2" t="s">
        <v>122</v>
      </c>
      <c r="F47" s="95">
        <v>800000</v>
      </c>
      <c r="G47" s="95">
        <v>0</v>
      </c>
      <c r="H47" s="95">
        <f>F47-G47</f>
        <v>800000</v>
      </c>
    </row>
    <row r="48" spans="1:8" x14ac:dyDescent="0.25">
      <c r="C48" s="2" t="s">
        <v>123</v>
      </c>
      <c r="D48" s="2" t="s">
        <v>124</v>
      </c>
      <c r="F48" s="95"/>
      <c r="G48" s="95"/>
      <c r="H48" s="95"/>
    </row>
    <row r="49" spans="1:8" x14ac:dyDescent="0.25">
      <c r="A49" s="100"/>
      <c r="B49" s="100"/>
      <c r="C49" s="100"/>
      <c r="D49" s="100" t="s">
        <v>72</v>
      </c>
      <c r="E49" s="100" t="s">
        <v>125</v>
      </c>
      <c r="F49" s="101">
        <v>500000</v>
      </c>
      <c r="G49" s="95">
        <v>750000</v>
      </c>
      <c r="H49" s="95">
        <f>F49-G49</f>
        <v>-250000</v>
      </c>
    </row>
    <row r="50" spans="1:8" x14ac:dyDescent="0.25">
      <c r="A50" s="100"/>
      <c r="B50" s="100"/>
      <c r="C50" s="100"/>
      <c r="D50" s="100" t="s">
        <v>52</v>
      </c>
      <c r="E50" s="100" t="s">
        <v>126</v>
      </c>
      <c r="F50" s="101">
        <v>500000</v>
      </c>
      <c r="G50" s="95">
        <v>85000</v>
      </c>
      <c r="H50" s="95">
        <f>F50-G50</f>
        <v>415000</v>
      </c>
    </row>
    <row r="51" spans="1:8" x14ac:dyDescent="0.25">
      <c r="B51" s="2">
        <v>8.1999999999999993</v>
      </c>
      <c r="C51" s="2" t="s">
        <v>127</v>
      </c>
      <c r="F51" s="95"/>
      <c r="G51" s="95"/>
      <c r="H51" s="95"/>
    </row>
    <row r="52" spans="1:8" x14ac:dyDescent="0.25">
      <c r="C52" s="2" t="s">
        <v>128</v>
      </c>
      <c r="D52" s="2" t="s">
        <v>129</v>
      </c>
      <c r="F52" s="95">
        <v>60000</v>
      </c>
      <c r="G52" s="95">
        <v>0</v>
      </c>
      <c r="H52" s="95">
        <f>F52-G52</f>
        <v>60000</v>
      </c>
    </row>
    <row r="53" spans="1:8" x14ac:dyDescent="0.25">
      <c r="C53" s="2" t="s">
        <v>130</v>
      </c>
      <c r="D53" s="2" t="s">
        <v>131</v>
      </c>
      <c r="F53" s="95">
        <v>70000</v>
      </c>
      <c r="G53" s="95">
        <v>0</v>
      </c>
      <c r="H53" s="95">
        <f>F53-G53</f>
        <v>70000</v>
      </c>
    </row>
    <row r="54" spans="1:8" x14ac:dyDescent="0.25">
      <c r="B54" s="2">
        <v>8.3000000000000007</v>
      </c>
      <c r="C54" s="2" t="s">
        <v>132</v>
      </c>
      <c r="F54" s="95"/>
      <c r="G54" s="95"/>
      <c r="H54" s="95"/>
    </row>
    <row r="55" spans="1:8" x14ac:dyDescent="0.25">
      <c r="C55" s="2" t="s">
        <v>133</v>
      </c>
      <c r="D55" s="2" t="s">
        <v>134</v>
      </c>
      <c r="F55" s="95">
        <v>160000</v>
      </c>
      <c r="G55" s="95">
        <v>0</v>
      </c>
      <c r="H55" s="95">
        <f>F55-G55</f>
        <v>160000</v>
      </c>
    </row>
    <row r="56" spans="1:8" x14ac:dyDescent="0.25">
      <c r="C56" s="2" t="s">
        <v>53</v>
      </c>
      <c r="D56" s="2" t="s">
        <v>136</v>
      </c>
      <c r="F56" s="95">
        <v>160000</v>
      </c>
      <c r="G56" s="95">
        <v>200000</v>
      </c>
      <c r="H56" s="95">
        <f>F56-G56</f>
        <v>-40000</v>
      </c>
    </row>
    <row r="57" spans="1:8" x14ac:dyDescent="0.25">
      <c r="C57" s="2" t="s">
        <v>137</v>
      </c>
      <c r="D57" s="2" t="s">
        <v>138</v>
      </c>
      <c r="F57" s="95"/>
      <c r="G57" s="95"/>
      <c r="H57" s="95"/>
    </row>
    <row r="58" spans="1:8" x14ac:dyDescent="0.25">
      <c r="A58" s="100"/>
      <c r="B58" s="100"/>
      <c r="C58" s="100"/>
      <c r="D58" s="100" t="s">
        <v>49</v>
      </c>
      <c r="E58" s="100" t="s">
        <v>139</v>
      </c>
      <c r="F58" s="101">
        <v>30000000</v>
      </c>
      <c r="G58" s="95">
        <v>32000000</v>
      </c>
      <c r="H58" s="95">
        <f>F58-G58</f>
        <v>-2000000</v>
      </c>
    </row>
    <row r="59" spans="1:8" x14ac:dyDescent="0.25">
      <c r="B59" s="2">
        <v>8.4</v>
      </c>
      <c r="C59" s="2" t="s">
        <v>140</v>
      </c>
      <c r="F59" s="95">
        <v>100000</v>
      </c>
      <c r="G59" s="95">
        <v>0</v>
      </c>
      <c r="H59" s="95">
        <f>F59-G59</f>
        <v>100000</v>
      </c>
    </row>
    <row r="60" spans="1:8" x14ac:dyDescent="0.25">
      <c r="C60" s="2" t="s">
        <v>220</v>
      </c>
      <c r="D60" s="2" t="s">
        <v>245</v>
      </c>
      <c r="F60" s="95">
        <v>20000</v>
      </c>
      <c r="G60" s="95">
        <v>30000</v>
      </c>
      <c r="H60" s="95">
        <f>F60-G60</f>
        <v>-10000</v>
      </c>
    </row>
    <row r="61" spans="1:8" ht="16.5" thickBot="1" x14ac:dyDescent="0.3">
      <c r="A61" s="143" t="s">
        <v>263</v>
      </c>
      <c r="B61" s="143"/>
      <c r="C61" s="143"/>
      <c r="D61" s="143"/>
      <c r="E61" s="143"/>
      <c r="F61" s="98">
        <f>SUM(F47:F60)</f>
        <v>32370000</v>
      </c>
      <c r="G61" s="98">
        <f>SUM(G47:G60)</f>
        <v>33065000</v>
      </c>
      <c r="H61" s="98">
        <f>SUM(H47:H60)</f>
        <v>-695000</v>
      </c>
    </row>
    <row r="62" spans="1:8" ht="16.5" thickTop="1" x14ac:dyDescent="0.25">
      <c r="A62" s="2">
        <v>9</v>
      </c>
      <c r="B62" s="2" t="s">
        <v>142</v>
      </c>
      <c r="F62" s="95"/>
      <c r="G62" s="95"/>
      <c r="H62" s="95"/>
    </row>
    <row r="63" spans="1:8" x14ac:dyDescent="0.25">
      <c r="B63" s="2">
        <v>9.1</v>
      </c>
      <c r="C63" s="2" t="s">
        <v>143</v>
      </c>
      <c r="F63" s="95"/>
      <c r="G63" s="95"/>
      <c r="H63" s="95"/>
    </row>
    <row r="64" spans="1:8" x14ac:dyDescent="0.25">
      <c r="C64" s="2" t="s">
        <v>144</v>
      </c>
      <c r="D64" s="2" t="s">
        <v>145</v>
      </c>
      <c r="F64" s="95">
        <v>2500000</v>
      </c>
      <c r="G64" s="95">
        <v>0</v>
      </c>
      <c r="H64" s="95">
        <f t="shared" ref="H64:H73" si="1">F64-G64</f>
        <v>2500000</v>
      </c>
    </row>
    <row r="65" spans="1:8" x14ac:dyDescent="0.25">
      <c r="C65" s="2" t="s">
        <v>51</v>
      </c>
      <c r="D65" s="2" t="s">
        <v>146</v>
      </c>
      <c r="F65" s="95">
        <v>2000000</v>
      </c>
      <c r="G65" s="95">
        <v>2508645</v>
      </c>
      <c r="H65" s="95">
        <f t="shared" si="1"/>
        <v>-508645</v>
      </c>
    </row>
    <row r="66" spans="1:8" x14ac:dyDescent="0.25">
      <c r="B66" s="2">
        <v>9.1999999999999993</v>
      </c>
      <c r="C66" s="2" t="s">
        <v>148</v>
      </c>
      <c r="F66" s="95">
        <v>1500000</v>
      </c>
      <c r="G66" s="95">
        <v>1000000</v>
      </c>
      <c r="H66" s="95">
        <f t="shared" si="1"/>
        <v>500000</v>
      </c>
    </row>
    <row r="67" spans="1:8" x14ac:dyDescent="0.25">
      <c r="B67" s="2">
        <v>9.3000000000000007</v>
      </c>
      <c r="C67" s="2" t="s">
        <v>150</v>
      </c>
      <c r="F67" s="95">
        <v>2500000</v>
      </c>
      <c r="G67" s="95">
        <v>1975850</v>
      </c>
      <c r="H67" s="95">
        <f t="shared" si="1"/>
        <v>524150</v>
      </c>
    </row>
    <row r="68" spans="1:8" x14ac:dyDescent="0.25">
      <c r="B68" s="2">
        <v>9.5</v>
      </c>
      <c r="C68" s="2" t="s">
        <v>464</v>
      </c>
      <c r="F68" s="95">
        <v>1000000</v>
      </c>
      <c r="G68" s="95">
        <v>900000</v>
      </c>
      <c r="H68" s="95">
        <f t="shared" si="1"/>
        <v>100000</v>
      </c>
    </row>
    <row r="69" spans="1:8" x14ac:dyDescent="0.25">
      <c r="B69" s="2">
        <v>9.6999999999999993</v>
      </c>
      <c r="C69" s="2" t="s">
        <v>465</v>
      </c>
      <c r="F69" s="95">
        <v>700000</v>
      </c>
      <c r="G69" s="95">
        <v>600000</v>
      </c>
      <c r="H69" s="95">
        <f t="shared" si="1"/>
        <v>100000</v>
      </c>
    </row>
    <row r="70" spans="1:8" x14ac:dyDescent="0.25">
      <c r="B70" s="2">
        <v>9.11</v>
      </c>
      <c r="C70" s="2" t="s">
        <v>151</v>
      </c>
      <c r="F70" s="95">
        <v>100000</v>
      </c>
      <c r="G70" s="95">
        <v>0</v>
      </c>
      <c r="H70" s="95">
        <f t="shared" si="1"/>
        <v>100000</v>
      </c>
    </row>
    <row r="71" spans="1:8" x14ac:dyDescent="0.25">
      <c r="C71" s="2" t="s">
        <v>222</v>
      </c>
      <c r="D71" s="2" t="s">
        <v>224</v>
      </c>
      <c r="F71" s="95">
        <v>10000</v>
      </c>
      <c r="G71" s="95">
        <v>45500</v>
      </c>
      <c r="H71" s="95">
        <f t="shared" si="1"/>
        <v>-35500</v>
      </c>
    </row>
    <row r="72" spans="1:8" x14ac:dyDescent="0.25">
      <c r="C72" s="2" t="s">
        <v>223</v>
      </c>
      <c r="D72" s="2" t="s">
        <v>225</v>
      </c>
      <c r="F72" s="95">
        <v>20000</v>
      </c>
      <c r="G72" s="95">
        <v>110400</v>
      </c>
      <c r="H72" s="95">
        <f t="shared" si="1"/>
        <v>-90400</v>
      </c>
    </row>
    <row r="73" spans="1:8" x14ac:dyDescent="0.25">
      <c r="C73" s="2" t="s">
        <v>253</v>
      </c>
      <c r="D73" s="2" t="s">
        <v>257</v>
      </c>
      <c r="F73" s="95">
        <v>200000</v>
      </c>
      <c r="G73" s="95">
        <v>1500000</v>
      </c>
      <c r="H73" s="95">
        <f t="shared" si="1"/>
        <v>-1300000</v>
      </c>
    </row>
    <row r="74" spans="1:8" ht="16.5" thickBot="1" x14ac:dyDescent="0.3">
      <c r="A74" s="143" t="s">
        <v>264</v>
      </c>
      <c r="B74" s="143"/>
      <c r="C74" s="143"/>
      <c r="D74" s="143"/>
      <c r="E74" s="143"/>
      <c r="F74" s="98">
        <f>SUM(F64:F73)</f>
        <v>10530000</v>
      </c>
      <c r="G74" s="98">
        <f>SUM(G64:G73)</f>
        <v>8640395</v>
      </c>
      <c r="H74" s="98">
        <f>SUM(H64:H73)</f>
        <v>1889605</v>
      </c>
    </row>
    <row r="75" spans="1:8" ht="16.5" thickTop="1" x14ac:dyDescent="0.25">
      <c r="A75" s="2">
        <v>10</v>
      </c>
      <c r="B75" s="2" t="s">
        <v>153</v>
      </c>
      <c r="F75" s="95"/>
      <c r="G75" s="95"/>
      <c r="H75" s="95"/>
    </row>
    <row r="76" spans="1:8" x14ac:dyDescent="0.25">
      <c r="B76" s="2">
        <v>10.1</v>
      </c>
      <c r="C76" s="2" t="s">
        <v>154</v>
      </c>
      <c r="F76" s="95"/>
      <c r="G76" s="95"/>
      <c r="H76" s="95"/>
    </row>
    <row r="77" spans="1:8" x14ac:dyDescent="0.25">
      <c r="C77" s="2" t="s">
        <v>39</v>
      </c>
      <c r="D77" s="2" t="s">
        <v>155</v>
      </c>
      <c r="F77" s="95"/>
      <c r="G77" s="95"/>
      <c r="H77" s="95"/>
    </row>
    <row r="78" spans="1:8" x14ac:dyDescent="0.25">
      <c r="A78" s="100"/>
      <c r="B78" s="100"/>
      <c r="C78" s="100"/>
      <c r="D78" s="100" t="s">
        <v>40</v>
      </c>
      <c r="E78" s="100" t="s">
        <v>156</v>
      </c>
      <c r="F78" s="101">
        <v>150000</v>
      </c>
      <c r="G78" s="95">
        <v>120000</v>
      </c>
      <c r="H78" s="95">
        <f>F78-G78</f>
        <v>30000</v>
      </c>
    </row>
    <row r="79" spans="1:8" x14ac:dyDescent="0.25">
      <c r="A79" s="100"/>
      <c r="B79" s="100"/>
      <c r="C79" s="100"/>
      <c r="D79" s="100" t="s">
        <v>73</v>
      </c>
      <c r="E79" s="100" t="s">
        <v>157</v>
      </c>
      <c r="F79" s="101">
        <v>300000</v>
      </c>
      <c r="G79" s="95">
        <v>28499</v>
      </c>
      <c r="H79" s="95">
        <f>F79-G79</f>
        <v>271501</v>
      </c>
    </row>
    <row r="80" spans="1:8" x14ac:dyDescent="0.25">
      <c r="C80" s="2" t="s">
        <v>159</v>
      </c>
      <c r="D80" s="2" t="s">
        <v>160</v>
      </c>
      <c r="F80" s="95"/>
      <c r="G80" s="95"/>
      <c r="H80" s="95"/>
    </row>
    <row r="81" spans="1:8" x14ac:dyDescent="0.25">
      <c r="A81" s="100"/>
      <c r="B81" s="100"/>
      <c r="C81" s="100"/>
      <c r="D81" s="100" t="s">
        <v>37</v>
      </c>
      <c r="E81" s="100" t="s">
        <v>161</v>
      </c>
      <c r="F81" s="101">
        <v>7500000</v>
      </c>
      <c r="G81" s="95">
        <v>7040000</v>
      </c>
      <c r="H81" s="95">
        <f>F81-G81</f>
        <v>460000</v>
      </c>
    </row>
    <row r="82" spans="1:8" x14ac:dyDescent="0.25">
      <c r="A82" s="100"/>
      <c r="B82" s="100"/>
      <c r="C82" s="100"/>
      <c r="D82" s="100" t="s">
        <v>46</v>
      </c>
      <c r="E82" s="100" t="s">
        <v>156</v>
      </c>
      <c r="F82" s="101">
        <v>150000</v>
      </c>
      <c r="G82" s="95">
        <v>308200</v>
      </c>
      <c r="H82" s="95">
        <f>F82-G82</f>
        <v>-158200</v>
      </c>
    </row>
    <row r="83" spans="1:8" x14ac:dyDescent="0.25">
      <c r="A83" s="100"/>
      <c r="B83" s="100"/>
      <c r="C83" s="100"/>
      <c r="D83" s="100" t="s">
        <v>38</v>
      </c>
      <c r="E83" s="100" t="s">
        <v>157</v>
      </c>
      <c r="F83" s="101">
        <v>300000</v>
      </c>
      <c r="G83" s="95">
        <v>87000</v>
      </c>
      <c r="H83" s="95">
        <f>F83-G83</f>
        <v>213000</v>
      </c>
    </row>
    <row r="84" spans="1:8" x14ac:dyDescent="0.25">
      <c r="A84" s="100"/>
      <c r="B84" s="100"/>
      <c r="C84" s="100"/>
      <c r="D84" s="100" t="s">
        <v>47</v>
      </c>
      <c r="E84" s="100" t="s">
        <v>162</v>
      </c>
      <c r="F84" s="101">
        <v>20000</v>
      </c>
      <c r="G84" s="95">
        <v>120000</v>
      </c>
      <c r="H84" s="95">
        <f>F84-G84</f>
        <v>-100000</v>
      </c>
    </row>
    <row r="85" spans="1:8" x14ac:dyDescent="0.25">
      <c r="B85" s="2">
        <v>10.199999999999999</v>
      </c>
      <c r="C85" s="2" t="s">
        <v>163</v>
      </c>
      <c r="F85" s="95"/>
      <c r="G85" s="95"/>
      <c r="H85" s="95"/>
    </row>
    <row r="86" spans="1:8" x14ac:dyDescent="0.25">
      <c r="A86" s="100"/>
      <c r="B86" s="100"/>
      <c r="C86" s="100" t="s">
        <v>164</v>
      </c>
      <c r="D86" s="100" t="s">
        <v>165</v>
      </c>
      <c r="E86" s="100"/>
      <c r="F86" s="101"/>
      <c r="G86" s="95"/>
      <c r="H86" s="95"/>
    </row>
    <row r="87" spans="1:8" x14ac:dyDescent="0.25">
      <c r="A87" s="100"/>
      <c r="B87" s="100"/>
      <c r="C87" s="100"/>
      <c r="D87" s="100" t="s">
        <v>48</v>
      </c>
      <c r="E87" s="100" t="s">
        <v>157</v>
      </c>
      <c r="F87" s="101">
        <v>300000</v>
      </c>
      <c r="G87" s="95">
        <v>420000</v>
      </c>
      <c r="H87" s="95">
        <f>F87-G87</f>
        <v>-120000</v>
      </c>
    </row>
    <row r="88" spans="1:8" x14ac:dyDescent="0.25">
      <c r="A88" s="100"/>
      <c r="B88" s="100"/>
      <c r="C88" s="100" t="s">
        <v>166</v>
      </c>
      <c r="D88" s="100" t="s">
        <v>167</v>
      </c>
      <c r="E88" s="100"/>
      <c r="F88" s="101"/>
      <c r="G88" s="95"/>
      <c r="H88" s="95"/>
    </row>
    <row r="89" spans="1:8" x14ac:dyDescent="0.25">
      <c r="A89" s="100"/>
      <c r="B89" s="100"/>
      <c r="C89" s="100"/>
      <c r="D89" s="100" t="s">
        <v>45</v>
      </c>
      <c r="E89" s="100" t="s">
        <v>157</v>
      </c>
      <c r="F89" s="101">
        <v>600000</v>
      </c>
      <c r="G89" s="95">
        <v>420000</v>
      </c>
      <c r="H89" s="95">
        <f>F89-G89</f>
        <v>180000</v>
      </c>
    </row>
    <row r="90" spans="1:8" x14ac:dyDescent="0.25">
      <c r="A90" s="100"/>
      <c r="B90" s="100"/>
      <c r="C90" s="100"/>
      <c r="D90" s="100" t="s">
        <v>42</v>
      </c>
      <c r="E90" s="100" t="s">
        <v>161</v>
      </c>
      <c r="F90" s="101">
        <v>15000000</v>
      </c>
      <c r="G90" s="95">
        <v>12060000</v>
      </c>
      <c r="H90" s="95">
        <f>F90-G90</f>
        <v>2940000</v>
      </c>
    </row>
    <row r="91" spans="1:8" x14ac:dyDescent="0.25">
      <c r="A91" s="100"/>
      <c r="B91" s="100"/>
      <c r="C91" s="100"/>
      <c r="D91" s="100" t="s">
        <v>43</v>
      </c>
      <c r="E91" s="100" t="s">
        <v>156</v>
      </c>
      <c r="F91" s="101">
        <v>300000</v>
      </c>
      <c r="G91" s="95">
        <v>500000</v>
      </c>
      <c r="H91" s="95">
        <f>F91-G91</f>
        <v>-200000</v>
      </c>
    </row>
    <row r="92" spans="1:8" x14ac:dyDescent="0.25">
      <c r="A92" s="100"/>
      <c r="B92" s="100"/>
      <c r="C92" s="100"/>
      <c r="D92" s="100" t="s">
        <v>44</v>
      </c>
      <c r="E92" s="100" t="s">
        <v>162</v>
      </c>
      <c r="F92" s="101">
        <v>40000</v>
      </c>
      <c r="G92" s="95">
        <v>1274000</v>
      </c>
      <c r="H92" s="95">
        <f>F92-G92</f>
        <v>-1234000</v>
      </c>
    </row>
    <row r="93" spans="1:8" x14ac:dyDescent="0.25">
      <c r="B93" s="2">
        <v>10.3</v>
      </c>
      <c r="C93" s="2" t="s">
        <v>168</v>
      </c>
      <c r="F93" s="95"/>
      <c r="G93" s="95"/>
      <c r="H93" s="95"/>
    </row>
    <row r="94" spans="1:8" x14ac:dyDescent="0.25">
      <c r="C94" s="2" t="s">
        <v>41</v>
      </c>
      <c r="D94" s="2" t="s">
        <v>169</v>
      </c>
      <c r="F94" s="95">
        <v>700000</v>
      </c>
      <c r="G94" s="95">
        <v>725524</v>
      </c>
      <c r="H94" s="95">
        <f t="shared" ref="H94:H101" si="2">F94-G94</f>
        <v>-25524</v>
      </c>
    </row>
    <row r="95" spans="1:8" x14ac:dyDescent="0.25">
      <c r="C95" s="2" t="s">
        <v>74</v>
      </c>
      <c r="D95" s="2" t="s">
        <v>171</v>
      </c>
      <c r="F95" s="95">
        <v>70000</v>
      </c>
      <c r="G95" s="95">
        <v>84000</v>
      </c>
      <c r="H95" s="95">
        <f t="shared" si="2"/>
        <v>-14000</v>
      </c>
    </row>
    <row r="96" spans="1:8" x14ac:dyDescent="0.25">
      <c r="B96" s="2">
        <v>10.4</v>
      </c>
      <c r="C96" s="2" t="s">
        <v>172</v>
      </c>
      <c r="F96" s="95">
        <v>100000</v>
      </c>
      <c r="G96" s="95">
        <v>0</v>
      </c>
      <c r="H96" s="95">
        <f t="shared" si="2"/>
        <v>100000</v>
      </c>
    </row>
    <row r="97" spans="1:8" x14ac:dyDescent="0.25">
      <c r="C97" s="2" t="s">
        <v>236</v>
      </c>
      <c r="D97" s="2" t="s">
        <v>239</v>
      </c>
      <c r="F97" s="95">
        <v>12000</v>
      </c>
      <c r="G97" s="95">
        <v>8000</v>
      </c>
      <c r="H97" s="95">
        <f t="shared" si="2"/>
        <v>4000</v>
      </c>
    </row>
    <row r="98" spans="1:8" x14ac:dyDescent="0.25">
      <c r="C98" s="2" t="s">
        <v>237</v>
      </c>
      <c r="D98" s="2" t="s">
        <v>241</v>
      </c>
      <c r="F98" s="95">
        <v>10000</v>
      </c>
      <c r="G98" s="95">
        <v>9500</v>
      </c>
      <c r="H98" s="95">
        <f t="shared" si="2"/>
        <v>500</v>
      </c>
    </row>
    <row r="99" spans="1:8" x14ac:dyDescent="0.25">
      <c r="C99" s="2" t="s">
        <v>237</v>
      </c>
      <c r="D99" s="2" t="s">
        <v>240</v>
      </c>
      <c r="F99" s="95">
        <v>5000</v>
      </c>
      <c r="G99" s="95">
        <v>8000</v>
      </c>
      <c r="H99" s="95">
        <f t="shared" si="2"/>
        <v>-3000</v>
      </c>
    </row>
    <row r="100" spans="1:8" x14ac:dyDescent="0.25">
      <c r="C100" s="2" t="s">
        <v>246</v>
      </c>
      <c r="D100" s="2" t="s">
        <v>248</v>
      </c>
      <c r="F100" s="95">
        <v>25000</v>
      </c>
      <c r="G100" s="95">
        <v>25600</v>
      </c>
      <c r="H100" s="95">
        <f t="shared" si="2"/>
        <v>-600</v>
      </c>
    </row>
    <row r="101" spans="1:8" x14ac:dyDescent="0.25">
      <c r="C101" s="2" t="s">
        <v>247</v>
      </c>
      <c r="D101" s="2" t="s">
        <v>249</v>
      </c>
      <c r="F101" s="95">
        <v>10000</v>
      </c>
      <c r="G101" s="95">
        <v>32200</v>
      </c>
      <c r="H101" s="95">
        <f t="shared" si="2"/>
        <v>-22200</v>
      </c>
    </row>
    <row r="102" spans="1:8" ht="16.5" thickBot="1" x14ac:dyDescent="0.3">
      <c r="A102" s="143" t="s">
        <v>265</v>
      </c>
      <c r="B102" s="143"/>
      <c r="C102" s="143"/>
      <c r="D102" s="143"/>
      <c r="E102" s="143"/>
      <c r="F102" s="98">
        <f>SUM(F77:F101)</f>
        <v>25592000</v>
      </c>
      <c r="G102" s="98">
        <f>SUM(G78:G101)</f>
        <v>23270523</v>
      </c>
      <c r="H102" s="98">
        <f>SUM(H78:H101)</f>
        <v>2321477</v>
      </c>
    </row>
    <row r="103" spans="1:8" ht="16.5" thickTop="1" x14ac:dyDescent="0.25">
      <c r="A103" s="2">
        <v>11</v>
      </c>
      <c r="B103" s="2" t="s">
        <v>174</v>
      </c>
      <c r="F103" s="95"/>
      <c r="G103" s="95"/>
      <c r="H103" s="95"/>
    </row>
    <row r="104" spans="1:8" x14ac:dyDescent="0.25">
      <c r="B104" s="2">
        <v>11.1</v>
      </c>
      <c r="C104" s="2" t="s">
        <v>175</v>
      </c>
      <c r="F104" s="95">
        <v>200000</v>
      </c>
      <c r="G104" s="95">
        <v>0</v>
      </c>
      <c r="H104" s="95">
        <f>F104-G104</f>
        <v>200000</v>
      </c>
    </row>
    <row r="105" spans="1:8" x14ac:dyDescent="0.25">
      <c r="B105" s="2">
        <v>11.2</v>
      </c>
      <c r="C105" s="2" t="s">
        <v>176</v>
      </c>
      <c r="F105" s="95">
        <v>1200000</v>
      </c>
      <c r="G105" s="95">
        <v>720000</v>
      </c>
      <c r="H105" s="95">
        <f>F105-G105</f>
        <v>480000</v>
      </c>
    </row>
    <row r="106" spans="1:8" x14ac:dyDescent="0.25">
      <c r="B106" s="2">
        <v>11.3</v>
      </c>
      <c r="C106" s="2" t="s">
        <v>177</v>
      </c>
      <c r="F106" s="95">
        <v>250000</v>
      </c>
      <c r="G106" s="95">
        <v>0</v>
      </c>
      <c r="H106" s="95">
        <f>F106-G106</f>
        <v>250000</v>
      </c>
    </row>
    <row r="107" spans="1:8" x14ac:dyDescent="0.25">
      <c r="B107" s="2">
        <v>11.6</v>
      </c>
      <c r="C107" s="2" t="s">
        <v>178</v>
      </c>
      <c r="F107" s="95"/>
      <c r="G107" s="95"/>
      <c r="H107" s="95"/>
    </row>
    <row r="108" spans="1:8" x14ac:dyDescent="0.25">
      <c r="C108" s="2" t="s">
        <v>179</v>
      </c>
      <c r="D108" s="2" t="s">
        <v>180</v>
      </c>
      <c r="F108" s="95">
        <v>350000</v>
      </c>
      <c r="G108" s="95">
        <v>0</v>
      </c>
      <c r="H108" s="95">
        <f>F108-G108</f>
        <v>350000</v>
      </c>
    </row>
    <row r="109" spans="1:8" x14ac:dyDescent="0.25">
      <c r="B109" s="2">
        <v>11.7</v>
      </c>
      <c r="C109" s="2" t="s">
        <v>181</v>
      </c>
      <c r="F109" s="95">
        <v>100000</v>
      </c>
      <c r="G109" s="95">
        <v>0</v>
      </c>
      <c r="H109" s="95">
        <f>F109-G109</f>
        <v>100000</v>
      </c>
    </row>
    <row r="110" spans="1:8" x14ac:dyDescent="0.25">
      <c r="C110" s="2" t="s">
        <v>226</v>
      </c>
      <c r="D110" s="2" t="s">
        <v>228</v>
      </c>
      <c r="F110" s="95">
        <v>100000</v>
      </c>
      <c r="G110" s="95">
        <v>65000</v>
      </c>
      <c r="H110" s="95">
        <f>F110-G110</f>
        <v>35000</v>
      </c>
    </row>
    <row r="111" spans="1:8" x14ac:dyDescent="0.25">
      <c r="C111" s="2" t="s">
        <v>227</v>
      </c>
      <c r="D111" s="2" t="s">
        <v>229</v>
      </c>
      <c r="F111" s="95">
        <v>40000</v>
      </c>
      <c r="G111" s="95">
        <v>37500</v>
      </c>
      <c r="H111" s="95">
        <f>F111-G111</f>
        <v>2500</v>
      </c>
    </row>
    <row r="112" spans="1:8" ht="16.5" thickBot="1" x14ac:dyDescent="0.3">
      <c r="A112" s="143" t="s">
        <v>266</v>
      </c>
      <c r="B112" s="143"/>
      <c r="C112" s="143"/>
      <c r="D112" s="143"/>
      <c r="E112" s="143"/>
      <c r="F112" s="98">
        <f>SUM(F104:F111)</f>
        <v>2240000</v>
      </c>
      <c r="G112" s="98">
        <f>SUM(G104:G111)</f>
        <v>822500</v>
      </c>
      <c r="H112" s="98">
        <f>SUM(H104:H111)</f>
        <v>1417500</v>
      </c>
    </row>
    <row r="113" spans="1:8" ht="16.5" thickTop="1" x14ac:dyDescent="0.25">
      <c r="A113" s="2">
        <v>12</v>
      </c>
      <c r="B113" s="2" t="s">
        <v>183</v>
      </c>
      <c r="F113" s="95"/>
      <c r="G113" s="95"/>
      <c r="H113" s="95"/>
    </row>
    <row r="114" spans="1:8" x14ac:dyDescent="0.25">
      <c r="B114" s="2">
        <v>12.1</v>
      </c>
      <c r="C114" s="2" t="s">
        <v>184</v>
      </c>
      <c r="F114" s="95"/>
      <c r="G114" s="95"/>
      <c r="H114" s="95"/>
    </row>
    <row r="115" spans="1:8" x14ac:dyDescent="0.25">
      <c r="C115" s="2" t="s">
        <v>185</v>
      </c>
      <c r="D115" s="2" t="s">
        <v>186</v>
      </c>
      <c r="F115" s="95">
        <v>500000</v>
      </c>
      <c r="G115" s="95">
        <v>0</v>
      </c>
      <c r="H115" s="95">
        <f>F115-G115</f>
        <v>500000</v>
      </c>
    </row>
    <row r="116" spans="1:8" x14ac:dyDescent="0.25">
      <c r="C116" s="2" t="s">
        <v>50</v>
      </c>
      <c r="D116" s="2" t="s">
        <v>187</v>
      </c>
      <c r="F116" s="95">
        <v>20000000</v>
      </c>
      <c r="G116" s="95">
        <v>14666276</v>
      </c>
      <c r="H116" s="95">
        <f>F116-G116</f>
        <v>5333724</v>
      </c>
    </row>
    <row r="117" spans="1:8" x14ac:dyDescent="0.25">
      <c r="B117" s="2">
        <v>12.2</v>
      </c>
      <c r="C117" s="2" t="s">
        <v>189</v>
      </c>
      <c r="F117" s="95">
        <v>400000</v>
      </c>
      <c r="G117" s="95">
        <v>240000</v>
      </c>
      <c r="H117" s="95">
        <f>F117-G117</f>
        <v>160000</v>
      </c>
    </row>
    <row r="118" spans="1:8" x14ac:dyDescent="0.25">
      <c r="B118" s="2">
        <v>12.3</v>
      </c>
      <c r="C118" s="2" t="s">
        <v>190</v>
      </c>
      <c r="F118" s="95">
        <v>100000</v>
      </c>
      <c r="G118" s="95">
        <v>0</v>
      </c>
      <c r="H118" s="95">
        <f>F118-G118</f>
        <v>100000</v>
      </c>
    </row>
    <row r="119" spans="1:8" ht="16.5" thickBot="1" x14ac:dyDescent="0.3">
      <c r="A119" s="143" t="s">
        <v>267</v>
      </c>
      <c r="B119" s="143"/>
      <c r="C119" s="143"/>
      <c r="D119" s="143"/>
      <c r="E119" s="143"/>
      <c r="F119" s="98">
        <f>SUM(F115:F118)</f>
        <v>21000000</v>
      </c>
      <c r="G119" s="98">
        <f>SUM(G115:G118)</f>
        <v>14906276</v>
      </c>
      <c r="H119" s="98">
        <f>SUM(H115:H118)</f>
        <v>6093724</v>
      </c>
    </row>
    <row r="120" spans="1:8" ht="16.5" thickTop="1" x14ac:dyDescent="0.25">
      <c r="A120" s="2">
        <v>13</v>
      </c>
      <c r="B120" s="2" t="s">
        <v>192</v>
      </c>
      <c r="F120" s="95"/>
      <c r="G120" s="95"/>
      <c r="H120" s="95"/>
    </row>
    <row r="121" spans="1:8" x14ac:dyDescent="0.25">
      <c r="B121" s="2">
        <v>13.1</v>
      </c>
      <c r="C121" s="2" t="s">
        <v>193</v>
      </c>
      <c r="F121" s="95">
        <v>300000</v>
      </c>
      <c r="G121" s="101">
        <v>325000</v>
      </c>
      <c r="H121" s="95">
        <f>F121-G121</f>
        <v>-25000</v>
      </c>
    </row>
    <row r="122" spans="1:8" x14ac:dyDescent="0.25">
      <c r="B122" s="2">
        <v>13.2</v>
      </c>
      <c r="C122" s="2" t="s">
        <v>194</v>
      </c>
      <c r="F122" s="95">
        <v>100000</v>
      </c>
      <c r="G122" s="95">
        <v>229000</v>
      </c>
      <c r="H122" s="95">
        <f>F122-G122</f>
        <v>-129000</v>
      </c>
    </row>
    <row r="123" spans="1:8" x14ac:dyDescent="0.25">
      <c r="B123" s="2">
        <v>13.3</v>
      </c>
      <c r="C123" s="2" t="s">
        <v>195</v>
      </c>
      <c r="F123" s="95">
        <v>100000</v>
      </c>
      <c r="G123" s="95">
        <v>0</v>
      </c>
      <c r="H123" s="95">
        <f>F123-G123</f>
        <v>100000</v>
      </c>
    </row>
    <row r="124" spans="1:8" ht="16.5" thickBot="1" x14ac:dyDescent="0.3">
      <c r="A124" s="143" t="s">
        <v>268</v>
      </c>
      <c r="B124" s="143"/>
      <c r="C124" s="143"/>
      <c r="D124" s="143"/>
      <c r="E124" s="143"/>
      <c r="F124" s="98">
        <f>SUM(F121:F123)</f>
        <v>500000</v>
      </c>
      <c r="G124" s="98">
        <f>SUM(G121:G123)</f>
        <v>554000</v>
      </c>
      <c r="H124" s="98">
        <f>SUM(H121:H123)</f>
        <v>-54000</v>
      </c>
    </row>
    <row r="125" spans="1:8" ht="16.5" thickTop="1" x14ac:dyDescent="0.25">
      <c r="A125" s="2">
        <v>14</v>
      </c>
      <c r="B125" s="2" t="s">
        <v>197</v>
      </c>
      <c r="F125" s="95"/>
      <c r="G125" s="95"/>
      <c r="H125" s="95"/>
    </row>
    <row r="126" spans="1:8" x14ac:dyDescent="0.25">
      <c r="B126" s="2">
        <v>14.1</v>
      </c>
      <c r="C126" s="2" t="s">
        <v>198</v>
      </c>
      <c r="F126" s="95">
        <v>800000</v>
      </c>
      <c r="G126" s="95">
        <v>0</v>
      </c>
      <c r="H126" s="95">
        <f>F126-G126</f>
        <v>800000</v>
      </c>
    </row>
    <row r="127" spans="1:8" x14ac:dyDescent="0.25">
      <c r="B127" s="2">
        <v>14.2</v>
      </c>
      <c r="C127" s="2" t="s">
        <v>199</v>
      </c>
      <c r="F127" s="95">
        <v>100000</v>
      </c>
      <c r="G127" s="95">
        <v>0</v>
      </c>
      <c r="H127" s="95">
        <f>F127-G127</f>
        <v>100000</v>
      </c>
    </row>
    <row r="128" spans="1:8" ht="16.5" thickBot="1" x14ac:dyDescent="0.3">
      <c r="A128" s="143" t="s">
        <v>200</v>
      </c>
      <c r="B128" s="143"/>
      <c r="C128" s="143"/>
      <c r="D128" s="143"/>
      <c r="E128" s="143"/>
      <c r="F128" s="98">
        <f>SUM(F126:F127)</f>
        <v>900000</v>
      </c>
      <c r="G128" s="98">
        <f>SUM(G126:G127)</f>
        <v>0</v>
      </c>
      <c r="H128" s="98">
        <f>SUM(H126:H127)</f>
        <v>900000</v>
      </c>
    </row>
    <row r="129" spans="1:8" ht="16.5" thickTop="1" x14ac:dyDescent="0.25">
      <c r="A129" s="2">
        <v>15</v>
      </c>
      <c r="B129" s="2" t="s">
        <v>201</v>
      </c>
      <c r="F129" s="95"/>
      <c r="G129" s="95"/>
      <c r="H129" s="95"/>
    </row>
    <row r="130" spans="1:8" x14ac:dyDescent="0.25">
      <c r="B130" s="2">
        <v>15.1</v>
      </c>
      <c r="C130" s="2" t="s">
        <v>202</v>
      </c>
      <c r="F130" s="95">
        <v>200000</v>
      </c>
      <c r="G130" s="95">
        <v>0</v>
      </c>
      <c r="H130" s="95">
        <f>F130-G130</f>
        <v>200000</v>
      </c>
    </row>
    <row r="131" spans="1:8" x14ac:dyDescent="0.25">
      <c r="B131" s="2">
        <v>15.3</v>
      </c>
      <c r="C131" s="2" t="s">
        <v>203</v>
      </c>
      <c r="F131" s="95">
        <v>100000</v>
      </c>
      <c r="G131" s="95">
        <v>0</v>
      </c>
      <c r="H131" s="95">
        <f>F131-G131</f>
        <v>100000</v>
      </c>
    </row>
    <row r="132" spans="1:8" x14ac:dyDescent="0.25">
      <c r="C132" s="2">
        <v>15.3</v>
      </c>
      <c r="D132" s="2" t="s">
        <v>214</v>
      </c>
      <c r="F132" s="95">
        <v>150000</v>
      </c>
      <c r="G132" s="95">
        <v>1250000</v>
      </c>
      <c r="H132" s="95">
        <f>F132-G132</f>
        <v>-1100000</v>
      </c>
    </row>
    <row r="133" spans="1:8" ht="16.5" thickBot="1" x14ac:dyDescent="0.3">
      <c r="A133" s="143" t="s">
        <v>269</v>
      </c>
      <c r="B133" s="143"/>
      <c r="C133" s="143"/>
      <c r="D133" s="143"/>
      <c r="E133" s="143"/>
      <c r="F133" s="98">
        <f>SUM(F130:F132)</f>
        <v>450000</v>
      </c>
      <c r="G133" s="98">
        <f>SUM(G130:G132)</f>
        <v>1250000</v>
      </c>
      <c r="H133" s="98">
        <f>SUM(H130:H132)</f>
        <v>-800000</v>
      </c>
    </row>
    <row r="134" spans="1:8" ht="16.5" thickTop="1" x14ac:dyDescent="0.25">
      <c r="F134" s="95">
        <f>F133+F128+F124+F119+F112+F102+F74+F61+F44</f>
        <v>111340000</v>
      </c>
      <c r="G134" s="95">
        <f>G133+G128+G124+G119+G112+G102+G74+G61+G44</f>
        <v>92787804</v>
      </c>
      <c r="H134" s="102">
        <f>H133+H124+H124+H119+H112+H102+H74+H61+H44</f>
        <v>17598196</v>
      </c>
    </row>
    <row r="135" spans="1:8" x14ac:dyDescent="0.25">
      <c r="G135" s="102"/>
      <c r="H135" s="95"/>
    </row>
    <row r="136" spans="1:8" x14ac:dyDescent="0.25">
      <c r="E136" s="103" t="s">
        <v>206</v>
      </c>
      <c r="F136" s="104">
        <f>G15</f>
        <v>112891000</v>
      </c>
      <c r="H136" s="95"/>
    </row>
    <row r="137" spans="1:8" x14ac:dyDescent="0.25">
      <c r="E137" s="103" t="s">
        <v>207</v>
      </c>
      <c r="F137" s="104">
        <f>G44+G61+G74+G102+G112+G119+G124+G128+G133</f>
        <v>92787804</v>
      </c>
      <c r="H137" s="95"/>
    </row>
    <row r="138" spans="1:8" x14ac:dyDescent="0.25">
      <c r="E138" s="103" t="s">
        <v>270</v>
      </c>
      <c r="F138" s="104">
        <f>F136-F137</f>
        <v>20103196</v>
      </c>
      <c r="G138" s="95"/>
      <c r="H138" s="95"/>
    </row>
  </sheetData>
  <mergeCells count="14">
    <mergeCell ref="A128:E128"/>
    <mergeCell ref="A133:E133"/>
    <mergeCell ref="A61:E61"/>
    <mergeCell ref="A74:E74"/>
    <mergeCell ref="A102:E102"/>
    <mergeCell ref="A112:E112"/>
    <mergeCell ref="A119:E119"/>
    <mergeCell ref="A124:E124"/>
    <mergeCell ref="A44:E44"/>
    <mergeCell ref="A1:H1"/>
    <mergeCell ref="A2:H2"/>
    <mergeCell ref="A3:H3"/>
    <mergeCell ref="A4:H4"/>
    <mergeCell ref="A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RAB DEKANAT</vt:lpstr>
      <vt:lpstr>buku kas masuk</vt:lpstr>
      <vt:lpstr>BKK</vt:lpstr>
      <vt:lpstr>rekapitulasi </vt:lpstr>
      <vt:lpstr>Biaya Lain-Lain</vt:lpstr>
      <vt:lpstr>realisasi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ema</cp:lastModifiedBy>
  <dcterms:created xsi:type="dcterms:W3CDTF">2018-07-13T13:03:47Z</dcterms:created>
  <dcterms:modified xsi:type="dcterms:W3CDTF">2018-11-18T11:54:23Z</dcterms:modified>
</cp:coreProperties>
</file>